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5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Inpector\Desktop\Исполнение бюджета 2024\9 месяцев 2024\"/>
    </mc:Choice>
  </mc:AlternateContent>
  <xr:revisionPtr revIDLastSave="0" documentId="13_ncr:1_{A7C27FD5-AC1B-4F4C-9F68-631D90A40A0C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Доходы" sheetId="1" r:id="rId1"/>
  </sheets>
  <calcPr calcId="191029" calcOnSave="0"/>
</workbook>
</file>

<file path=xl/calcChain.xml><?xml version="1.0" encoding="utf-8"?>
<calcChain xmlns="http://schemas.openxmlformats.org/spreadsheetml/2006/main">
  <c r="F9" i="1" l="1"/>
  <c r="G14" i="1" s="1"/>
  <c r="E17" i="1"/>
  <c r="J10" i="1"/>
  <c r="H10" i="1"/>
  <c r="G10" i="1"/>
  <c r="E9" i="1"/>
  <c r="B9" i="1"/>
  <c r="C9" i="1"/>
  <c r="J13" i="1"/>
  <c r="J14" i="1"/>
  <c r="I13" i="1"/>
  <c r="I14" i="1"/>
  <c r="H13" i="1"/>
  <c r="H14" i="1"/>
  <c r="D13" i="1"/>
  <c r="D14" i="1"/>
  <c r="J35" i="1" l="1"/>
  <c r="I35" i="1"/>
  <c r="H35" i="1"/>
  <c r="D35" i="1"/>
  <c r="J34" i="1"/>
  <c r="H34" i="1"/>
  <c r="J33" i="1"/>
  <c r="I33" i="1"/>
  <c r="H33" i="1"/>
  <c r="D33" i="1"/>
  <c r="J32" i="1"/>
  <c r="I32" i="1"/>
  <c r="H32" i="1"/>
  <c r="D32" i="1"/>
  <c r="J31" i="1"/>
  <c r="I31" i="1"/>
  <c r="H31" i="1"/>
  <c r="D31" i="1"/>
  <c r="J30" i="1"/>
  <c r="I30" i="1"/>
  <c r="H30" i="1"/>
  <c r="D30" i="1"/>
  <c r="J29" i="1"/>
  <c r="I29" i="1"/>
  <c r="H29" i="1"/>
  <c r="D29" i="1"/>
  <c r="F28" i="1"/>
  <c r="E28" i="1"/>
  <c r="C28" i="1"/>
  <c r="J23" i="1"/>
  <c r="H23" i="1"/>
  <c r="D23" i="1"/>
  <c r="J22" i="1"/>
  <c r="I22" i="1"/>
  <c r="H22" i="1"/>
  <c r="D22" i="1"/>
  <c r="J21" i="1"/>
  <c r="I21" i="1"/>
  <c r="H21" i="1"/>
  <c r="D21" i="1"/>
  <c r="J20" i="1"/>
  <c r="I20" i="1"/>
  <c r="H20" i="1"/>
  <c r="J19" i="1"/>
  <c r="I19" i="1"/>
  <c r="H19" i="1"/>
  <c r="D19" i="1"/>
  <c r="J18" i="1"/>
  <c r="I18" i="1"/>
  <c r="H18" i="1"/>
  <c r="D18" i="1"/>
  <c r="F17" i="1"/>
  <c r="F8" i="1" s="1"/>
  <c r="G13" i="1" s="1"/>
  <c r="C17" i="1"/>
  <c r="J16" i="1"/>
  <c r="I16" i="1"/>
  <c r="H16" i="1"/>
  <c r="D16" i="1"/>
  <c r="J15" i="1"/>
  <c r="I15" i="1"/>
  <c r="H15" i="1"/>
  <c r="D15" i="1"/>
  <c r="J12" i="1"/>
  <c r="I12" i="1"/>
  <c r="H12" i="1"/>
  <c r="D12" i="1"/>
  <c r="J11" i="1"/>
  <c r="I11" i="1"/>
  <c r="H11" i="1"/>
  <c r="D11" i="1"/>
  <c r="H9" i="1"/>
  <c r="I28" i="1" l="1"/>
  <c r="E8" i="1"/>
  <c r="E7" i="1" s="1"/>
  <c r="I9" i="1"/>
  <c r="C8" i="1"/>
  <c r="I8" i="1" s="1"/>
  <c r="I17" i="1"/>
  <c r="D9" i="1"/>
  <c r="H28" i="1"/>
  <c r="H17" i="1"/>
  <c r="H8" i="1" s="1"/>
  <c r="J9" i="1"/>
  <c r="F7" i="1"/>
  <c r="G8" i="1" s="1"/>
  <c r="B28" i="1"/>
  <c r="D28" i="1" s="1"/>
  <c r="J28" i="1"/>
  <c r="B17" i="1"/>
  <c r="D17" i="1" s="1"/>
  <c r="J17" i="1"/>
  <c r="J8" i="1" l="1"/>
  <c r="C7" i="1"/>
  <c r="I7" i="1" s="1"/>
  <c r="G34" i="1"/>
  <c r="G31" i="1"/>
  <c r="G29" i="1"/>
  <c r="G19" i="1"/>
  <c r="G33" i="1"/>
  <c r="G21" i="1"/>
  <c r="G16" i="1"/>
  <c r="G12" i="1"/>
  <c r="G30" i="1"/>
  <c r="G18" i="1"/>
  <c r="G32" i="1"/>
  <c r="G23" i="1"/>
  <c r="J7" i="1"/>
  <c r="G35" i="1"/>
  <c r="G22" i="1"/>
  <c r="G20" i="1"/>
  <c r="G15" i="1"/>
  <c r="G11" i="1"/>
  <c r="G9" i="1"/>
  <c r="G28" i="1"/>
  <c r="G17" i="1"/>
  <c r="B8" i="1"/>
  <c r="H7" i="1" l="1"/>
  <c r="B7" i="1"/>
  <c r="D7" i="1" s="1"/>
  <c r="D8" i="1"/>
</calcChain>
</file>

<file path=xl/sharedStrings.xml><?xml version="1.0" encoding="utf-8"?>
<sst xmlns="http://schemas.openxmlformats.org/spreadsheetml/2006/main" count="73" uniqueCount="44">
  <si>
    <t xml:space="preserve">Доходы бюджета </t>
  </si>
  <si>
    <t xml:space="preserve">Решение о бюджете </t>
  </si>
  <si>
    <t xml:space="preserve">Отклонения от решения о бюджете </t>
  </si>
  <si>
    <t xml:space="preserve">Фактически исполнено     </t>
  </si>
  <si>
    <t xml:space="preserve">Удельный вес </t>
  </si>
  <si>
    <t>Неисполненные назначения, перевыполненные (-)</t>
  </si>
  <si>
    <t xml:space="preserve"> тыс. руб.</t>
  </si>
  <si>
    <t>%</t>
  </si>
  <si>
    <t>А</t>
  </si>
  <si>
    <t>Всего  доходов</t>
  </si>
  <si>
    <t>Всего налоговых и неналоговых доходов районного бюджета, в том числе</t>
  </si>
  <si>
    <t>Всего налоговых доходов, в том числе</t>
  </si>
  <si>
    <t>налог на доходы физических лиц</t>
  </si>
  <si>
    <t>государственная пошлина</t>
  </si>
  <si>
    <t>Всего неналоговых доходов, в том числе</t>
  </si>
  <si>
    <t>доходы от использования имущества, находящегося в муниципальной собственности</t>
  </si>
  <si>
    <t>платежи при пользовании природными ресурсами</t>
  </si>
  <si>
    <t>доходы от оказания платных услуг (работ) и компенсации затрат государства</t>
  </si>
  <si>
    <t>доходы от продажи материальных и нематериальных активов</t>
  </si>
  <si>
    <t>штрафы, санкции, возмещение ущерба</t>
  </si>
  <si>
    <t>прочие неналоговые доходы</t>
  </si>
  <si>
    <t>х</t>
  </si>
  <si>
    <t>Утвержденные бюджетные назначения</t>
  </si>
  <si>
    <t>Безвозмездные поступления, в том числе</t>
  </si>
  <si>
    <t>Дотации бюджетам бюджетной системы РФ</t>
  </si>
  <si>
    <t>Субсидии бюджетам бюджетной системы РФ</t>
  </si>
  <si>
    <t>Субвенции бюджетам бюджетной системы РФ</t>
  </si>
  <si>
    <t>Иные межбюджетные трансферты</t>
  </si>
  <si>
    <t>Доходы бюджета муниципального района от возврата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</si>
  <si>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 xml:space="preserve">Возврат остатков субсидий, субвенций и иных межбюджетных трансфертов, имеющих целевое назначение, прошлых лет </t>
  </si>
  <si>
    <t>налоги на совокупный доход, в т.ч.</t>
  </si>
  <si>
    <t>УСН</t>
  </si>
  <si>
    <t>ЕСХН</t>
  </si>
  <si>
    <t>патентная система</t>
  </si>
  <si>
    <t>Прочие безвозмездные поступления</t>
  </si>
  <si>
    <t>налог на прибыль организации</t>
  </si>
  <si>
    <t>Информация о фактическом поступлении доходов районного бюджета за 9 месяцев 2024 года, а также сравнение объемов поступлений с аналогичным периодом прошлого года</t>
  </si>
  <si>
    <t>Исполнено за 9 месяцев 2024 к годовому бюджету</t>
  </si>
  <si>
    <t>Отчет за 9 месяцев 2024  (утвержденные бюджетные назначения)</t>
  </si>
  <si>
    <t xml:space="preserve">Отчет за 9 месяцев 2023 (фактически исполнено)    </t>
  </si>
  <si>
    <t>Отчет за 9 месяцев 2024</t>
  </si>
  <si>
    <t>Рост (+) / Снижение (-) в абсолютном значении за 9 месяцев 2024 к 2023</t>
  </si>
  <si>
    <t>Отчет за  9 месяцев 2024  (утвержденные бюджетные назначения)</t>
  </si>
  <si>
    <t>Приложение 1 к Заключению от 11.11.2024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</si>
</sst>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_р_._-;\-* #,##0.00_р_._-;_-* &quot;-&quot;??_р_._-;_-@_-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6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i/>
      <sz val="16"/>
      <color theme="1"/>
      <name val="Times New Roman"/>
      <family val="1"/>
      <charset val="204"/>
    </font>
    <font>
      <sz val="10"/>
      <name val="Arial"/>
      <family val="2"/>
      <charset val="204"/>
    </font>
    <font>
      <sz val="8"/>
      <name val="Arial Cyr"/>
      <charset val="204"/>
    </font>
    <font>
      <sz val="11"/>
      <color theme="1"/>
      <name val="Arial"/>
      <family val="2"/>
      <charset val="204"/>
    </font>
    <font>
      <sz val="10"/>
      <name val="Arial Cyr"/>
      <charset val="204"/>
    </font>
    <font>
      <sz val="10"/>
      <name val="Helv"/>
      <charset val="204"/>
    </font>
    <font>
      <sz val="16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1">
    <xf numFmtId="0" fontId="0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6" fillId="0" borderId="0"/>
    <xf numFmtId="0" fontId="5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7" fillId="0" borderId="0"/>
    <xf numFmtId="0" fontId="5" fillId="0" borderId="0"/>
    <xf numFmtId="0" fontId="1" fillId="0" borderId="0"/>
    <xf numFmtId="0" fontId="1" fillId="0" borderId="0"/>
    <xf numFmtId="0" fontId="7" fillId="0" borderId="0"/>
    <xf numFmtId="0" fontId="5" fillId="0" borderId="0"/>
    <xf numFmtId="0" fontId="5" fillId="0" borderId="0"/>
    <xf numFmtId="0" fontId="8" fillId="0" borderId="0"/>
    <xf numFmtId="0" fontId="9" fillId="0" borderId="0"/>
    <xf numFmtId="164" fontId="8" fillId="0" borderId="0" applyFont="0" applyFill="0" applyBorder="0" applyAlignment="0" applyProtection="0"/>
  </cellStyleXfs>
  <cellXfs count="25">
    <xf numFmtId="0" fontId="0" fillId="0" borderId="0" xfId="0"/>
    <xf numFmtId="2" fontId="2" fillId="0" borderId="3" xfId="0" applyNumberFormat="1" applyFont="1" applyBorder="1" applyAlignment="1">
      <alignment horizontal="center" vertical="center" wrapText="1"/>
    </xf>
    <xf numFmtId="2" fontId="2" fillId="0" borderId="7" xfId="0" applyNumberFormat="1" applyFont="1" applyBorder="1" applyAlignment="1">
      <alignment horizontal="center" vertical="center" wrapText="1"/>
    </xf>
    <xf numFmtId="2" fontId="2" fillId="0" borderId="6" xfId="0" applyNumberFormat="1" applyFont="1" applyBorder="1" applyAlignment="1">
      <alignment horizontal="center" vertical="center" wrapText="1"/>
    </xf>
    <xf numFmtId="2" fontId="2" fillId="0" borderId="8" xfId="0" applyNumberFormat="1" applyFont="1" applyBorder="1" applyAlignment="1">
      <alignment horizontal="center" vertical="center" wrapText="1"/>
    </xf>
    <xf numFmtId="1" fontId="2" fillId="0" borderId="2" xfId="0" applyNumberFormat="1" applyFont="1" applyBorder="1" applyAlignment="1">
      <alignment horizontal="center" vertical="center" wrapText="1"/>
    </xf>
    <xf numFmtId="0" fontId="3" fillId="0" borderId="7" xfId="0" applyFont="1" applyBorder="1" applyAlignment="1">
      <alignment horizontal="left" vertical="center" wrapText="1" indent="1"/>
    </xf>
    <xf numFmtId="4" fontId="3" fillId="0" borderId="7" xfId="0" applyNumberFormat="1" applyFont="1" applyBorder="1" applyAlignment="1">
      <alignment horizontal="center" vertical="center"/>
    </xf>
    <xf numFmtId="4" fontId="3" fillId="0" borderId="7" xfId="0" applyNumberFormat="1" applyFont="1" applyFill="1" applyBorder="1" applyAlignment="1">
      <alignment horizontal="center" vertical="center"/>
    </xf>
    <xf numFmtId="3" fontId="3" fillId="0" borderId="7" xfId="0" applyNumberFormat="1" applyFont="1" applyFill="1" applyBorder="1" applyAlignment="1">
      <alignment horizontal="center" vertical="center"/>
    </xf>
    <xf numFmtId="0" fontId="4" fillId="0" borderId="7" xfId="0" applyFont="1" applyBorder="1" applyAlignment="1">
      <alignment horizontal="left" vertical="center" wrapText="1" indent="1"/>
    </xf>
    <xf numFmtId="4" fontId="4" fillId="0" borderId="7" xfId="0" applyNumberFormat="1" applyFont="1" applyBorder="1" applyAlignment="1">
      <alignment horizontal="center" vertical="center"/>
    </xf>
    <xf numFmtId="4" fontId="4" fillId="0" borderId="7" xfId="0" applyNumberFormat="1" applyFont="1" applyFill="1" applyBorder="1" applyAlignment="1">
      <alignment horizontal="center" vertical="center"/>
    </xf>
    <xf numFmtId="0" fontId="2" fillId="0" borderId="7" xfId="0" applyFont="1" applyBorder="1" applyAlignment="1">
      <alignment horizontal="left" vertical="center" wrapText="1" indent="1"/>
    </xf>
    <xf numFmtId="4" fontId="2" fillId="0" borderId="7" xfId="0" applyNumberFormat="1" applyFont="1" applyBorder="1" applyAlignment="1">
      <alignment horizontal="center" vertical="center"/>
    </xf>
    <xf numFmtId="4" fontId="0" fillId="0" borderId="0" xfId="0" applyNumberFormat="1"/>
    <xf numFmtId="4" fontId="2" fillId="2" borderId="7" xfId="0" applyNumberFormat="1" applyFont="1" applyFill="1" applyBorder="1" applyAlignment="1">
      <alignment horizontal="center" vertical="center"/>
    </xf>
    <xf numFmtId="4" fontId="10" fillId="0" borderId="7" xfId="0" applyNumberFormat="1" applyFont="1" applyBorder="1" applyAlignment="1">
      <alignment horizontal="center" vertical="center"/>
    </xf>
    <xf numFmtId="2" fontId="2" fillId="0" borderId="2" xfId="0" applyNumberFormat="1" applyFont="1" applyBorder="1" applyAlignment="1">
      <alignment horizontal="center" vertical="center" wrapText="1"/>
    </xf>
    <xf numFmtId="2" fontId="2" fillId="0" borderId="6" xfId="0" applyNumberFormat="1" applyFont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2" fontId="2" fillId="0" borderId="3" xfId="0" applyNumberFormat="1" applyFont="1" applyBorder="1" applyAlignment="1">
      <alignment horizontal="center" vertical="center" wrapText="1"/>
    </xf>
    <xf numFmtId="2" fontId="2" fillId="0" borderId="4" xfId="0" applyNumberFormat="1" applyFont="1" applyBorder="1" applyAlignment="1">
      <alignment horizontal="center" vertical="center" wrapText="1"/>
    </xf>
    <xf numFmtId="2" fontId="2" fillId="0" borderId="5" xfId="0" applyNumberFormat="1" applyFont="1" applyBorder="1" applyAlignment="1">
      <alignment horizontal="center" vertical="center" wrapText="1"/>
    </xf>
  </cellXfs>
  <cellStyles count="31">
    <cellStyle name="Обычный" xfId="0" builtinId="0"/>
    <cellStyle name="Обычный 10" xfId="1" xr:uid="{00000000-0005-0000-0000-000001000000}"/>
    <cellStyle name="Обычный 11" xfId="2" xr:uid="{00000000-0005-0000-0000-000002000000}"/>
    <cellStyle name="Обычный 12" xfId="3" xr:uid="{00000000-0005-0000-0000-000003000000}"/>
    <cellStyle name="Обычный 144" xfId="4" xr:uid="{00000000-0005-0000-0000-000004000000}"/>
    <cellStyle name="Обычный 174" xfId="5" xr:uid="{00000000-0005-0000-0000-000005000000}"/>
    <cellStyle name="Обычный 182" xfId="6" xr:uid="{00000000-0005-0000-0000-000006000000}"/>
    <cellStyle name="Обычный 192" xfId="7" xr:uid="{00000000-0005-0000-0000-000007000000}"/>
    <cellStyle name="Обычный 2" xfId="8" xr:uid="{00000000-0005-0000-0000-000008000000}"/>
    <cellStyle name="Обычный 2 18" xfId="9" xr:uid="{00000000-0005-0000-0000-000009000000}"/>
    <cellStyle name="Обычный 2 2" xfId="10" xr:uid="{00000000-0005-0000-0000-00000A000000}"/>
    <cellStyle name="Обычный 2 3" xfId="11" xr:uid="{00000000-0005-0000-0000-00000B000000}"/>
    <cellStyle name="Обычный 2 3 2" xfId="12" xr:uid="{00000000-0005-0000-0000-00000C000000}"/>
    <cellStyle name="Обычный 2 4" xfId="13" xr:uid="{00000000-0005-0000-0000-00000D000000}"/>
    <cellStyle name="Обычный 2 4 2" xfId="14" xr:uid="{00000000-0005-0000-0000-00000E000000}"/>
    <cellStyle name="Обычный 2 5" xfId="15" xr:uid="{00000000-0005-0000-0000-00000F000000}"/>
    <cellStyle name="Обычный 2 57" xfId="16" xr:uid="{00000000-0005-0000-0000-000010000000}"/>
    <cellStyle name="Обычный 2 6" xfId="17" xr:uid="{00000000-0005-0000-0000-000011000000}"/>
    <cellStyle name="Обычный 2 7" xfId="18" xr:uid="{00000000-0005-0000-0000-000012000000}"/>
    <cellStyle name="Обычный 2 8" xfId="19" xr:uid="{00000000-0005-0000-0000-000013000000}"/>
    <cellStyle name="Обычный 23" xfId="20" xr:uid="{00000000-0005-0000-0000-000014000000}"/>
    <cellStyle name="Обычный 3" xfId="21" xr:uid="{00000000-0005-0000-0000-000015000000}"/>
    <cellStyle name="Обычный 31" xfId="22" xr:uid="{00000000-0005-0000-0000-000016000000}"/>
    <cellStyle name="Обычный 4" xfId="23" xr:uid="{00000000-0005-0000-0000-000017000000}"/>
    <cellStyle name="Обычный 5" xfId="24" xr:uid="{00000000-0005-0000-0000-000018000000}"/>
    <cellStyle name="Обычный 6" xfId="25" xr:uid="{00000000-0005-0000-0000-000019000000}"/>
    <cellStyle name="Обычный 6 2" xfId="26" xr:uid="{00000000-0005-0000-0000-00001A000000}"/>
    <cellStyle name="Обычный 7" xfId="27" xr:uid="{00000000-0005-0000-0000-00001B000000}"/>
    <cellStyle name="Обычный 8" xfId="28" xr:uid="{00000000-0005-0000-0000-00001C000000}"/>
    <cellStyle name="Стиль 1" xfId="29" xr:uid="{00000000-0005-0000-0000-00001E000000}"/>
    <cellStyle name="Финансовый 10" xfId="30" xr:uid="{00000000-0005-0000-0000-00001F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39"/>
  <sheetViews>
    <sheetView tabSelected="1" zoomScale="87" zoomScaleNormal="87" workbookViewId="0">
      <selection activeCell="L4" sqref="L4"/>
    </sheetView>
  </sheetViews>
  <sheetFormatPr defaultRowHeight="15" x14ac:dyDescent="0.25"/>
  <cols>
    <col min="1" max="1" width="58.42578125" customWidth="1"/>
    <col min="2" max="2" width="21" customWidth="1"/>
    <col min="3" max="3" width="20.5703125" customWidth="1"/>
    <col min="4" max="4" width="17.42578125" customWidth="1"/>
    <col min="5" max="5" width="19.28515625" customWidth="1"/>
    <col min="6" max="6" width="22" customWidth="1"/>
    <col min="7" max="7" width="16.7109375" customWidth="1"/>
    <col min="8" max="8" width="23.5703125" customWidth="1"/>
    <col min="9" max="9" width="17.7109375" customWidth="1"/>
    <col min="10" max="10" width="20.7109375" customWidth="1"/>
  </cols>
  <sheetData>
    <row r="1" spans="1:10" ht="42.6" customHeight="1" x14ac:dyDescent="0.25">
      <c r="G1" s="20" t="s">
        <v>43</v>
      </c>
      <c r="H1" s="20"/>
      <c r="I1" s="20"/>
      <c r="J1" s="20"/>
    </row>
    <row r="2" spans="1:10" ht="43.9" customHeight="1" x14ac:dyDescent="0.25">
      <c r="A2" s="21" t="s">
        <v>36</v>
      </c>
      <c r="B2" s="21"/>
      <c r="C2" s="21"/>
      <c r="D2" s="21"/>
      <c r="E2" s="21"/>
      <c r="F2" s="21"/>
      <c r="G2" s="21"/>
      <c r="H2" s="21"/>
      <c r="I2" s="21"/>
      <c r="J2" s="21"/>
    </row>
    <row r="3" spans="1:10" ht="64.5" customHeight="1" x14ac:dyDescent="0.25">
      <c r="A3" s="18" t="s">
        <v>0</v>
      </c>
      <c r="B3" s="18" t="s">
        <v>1</v>
      </c>
      <c r="C3" s="18" t="s">
        <v>38</v>
      </c>
      <c r="D3" s="18" t="s">
        <v>2</v>
      </c>
      <c r="E3" s="18" t="s">
        <v>39</v>
      </c>
      <c r="F3" s="22" t="s">
        <v>40</v>
      </c>
      <c r="G3" s="23"/>
      <c r="H3" s="24"/>
      <c r="I3" s="18" t="s">
        <v>37</v>
      </c>
      <c r="J3" s="18" t="s">
        <v>41</v>
      </c>
    </row>
    <row r="4" spans="1:10" ht="94.9" customHeight="1" x14ac:dyDescent="0.25">
      <c r="A4" s="19"/>
      <c r="B4" s="19"/>
      <c r="C4" s="19"/>
      <c r="D4" s="19"/>
      <c r="E4" s="19"/>
      <c r="F4" s="1" t="s">
        <v>3</v>
      </c>
      <c r="G4" s="2" t="s">
        <v>4</v>
      </c>
      <c r="H4" s="3" t="s">
        <v>5</v>
      </c>
      <c r="I4" s="19"/>
      <c r="J4" s="19"/>
    </row>
    <row r="5" spans="1:10" ht="20.25" x14ac:dyDescent="0.25">
      <c r="A5" s="4"/>
      <c r="B5" s="2" t="s">
        <v>6</v>
      </c>
      <c r="C5" s="2" t="s">
        <v>6</v>
      </c>
      <c r="D5" s="2" t="s">
        <v>6</v>
      </c>
      <c r="E5" s="2" t="s">
        <v>6</v>
      </c>
      <c r="F5" s="2" t="s">
        <v>6</v>
      </c>
      <c r="G5" s="2" t="s">
        <v>7</v>
      </c>
      <c r="H5" s="2" t="s">
        <v>6</v>
      </c>
      <c r="I5" s="2" t="s">
        <v>7</v>
      </c>
      <c r="J5" s="2" t="s">
        <v>6</v>
      </c>
    </row>
    <row r="6" spans="1:10" ht="20.25" x14ac:dyDescent="0.25">
      <c r="A6" s="5" t="s">
        <v>8</v>
      </c>
      <c r="B6" s="5">
        <v>1</v>
      </c>
      <c r="C6" s="5">
        <v>2</v>
      </c>
      <c r="D6" s="5">
        <v>3</v>
      </c>
      <c r="E6" s="5">
        <v>4</v>
      </c>
      <c r="F6" s="5">
        <v>6</v>
      </c>
      <c r="G6" s="5">
        <v>7</v>
      </c>
      <c r="H6" s="5">
        <v>8</v>
      </c>
      <c r="I6" s="5">
        <v>9</v>
      </c>
      <c r="J6" s="5">
        <v>10</v>
      </c>
    </row>
    <row r="7" spans="1:10" ht="20.25" x14ac:dyDescent="0.25">
      <c r="A7" s="6" t="s">
        <v>9</v>
      </c>
      <c r="B7" s="7">
        <f>B8+B28</f>
        <v>912655.40999999992</v>
      </c>
      <c r="C7" s="7">
        <f>C8+C28</f>
        <v>936658.5</v>
      </c>
      <c r="D7" s="7">
        <f>C7-B7</f>
        <v>24003.090000000084</v>
      </c>
      <c r="E7" s="7">
        <f>E8+E28</f>
        <v>555011.20000000007</v>
      </c>
      <c r="F7" s="8">
        <f>F8+F28</f>
        <v>640230.50000000012</v>
      </c>
      <c r="G7" s="9">
        <v>100</v>
      </c>
      <c r="H7" s="8">
        <f>C7-F7</f>
        <v>296427.99999999988</v>
      </c>
      <c r="I7" s="7">
        <f t="shared" ref="I7:I22" si="0">F7/C7*100</f>
        <v>68.352606633047159</v>
      </c>
      <c r="J7" s="7">
        <f t="shared" ref="J7:J23" si="1">F7-E7</f>
        <v>85219.300000000047</v>
      </c>
    </row>
    <row r="8" spans="1:10" ht="45.6" customHeight="1" x14ac:dyDescent="0.25">
      <c r="A8" s="10" t="s">
        <v>10</v>
      </c>
      <c r="B8" s="11">
        <f>B9+B17</f>
        <v>45475.31</v>
      </c>
      <c r="C8" s="11">
        <f>C9+C17</f>
        <v>45475.3</v>
      </c>
      <c r="D8" s="11">
        <f t="shared" ref="D8:D35" si="2">C8-B8</f>
        <v>-9.9999999947613105E-3</v>
      </c>
      <c r="E8" s="11">
        <f>E9+E17</f>
        <v>25780.400000000001</v>
      </c>
      <c r="F8" s="12">
        <f>F9+F17</f>
        <v>36923.600000000006</v>
      </c>
      <c r="G8" s="12">
        <f>F8/F7*100</f>
        <v>5.7672353941275833</v>
      </c>
      <c r="H8" s="12">
        <f>H9+H17</f>
        <v>8551.7000000000007</v>
      </c>
      <c r="I8" s="11">
        <f t="shared" si="0"/>
        <v>81.194846433118656</v>
      </c>
      <c r="J8" s="11">
        <f t="shared" si="1"/>
        <v>11143.200000000004</v>
      </c>
    </row>
    <row r="9" spans="1:10" ht="21.6" customHeight="1" x14ac:dyDescent="0.25">
      <c r="A9" s="10" t="s">
        <v>11</v>
      </c>
      <c r="B9" s="11">
        <f>B11+B12+B16</f>
        <v>35745.82</v>
      </c>
      <c r="C9" s="11">
        <f>C11+C12+C16</f>
        <v>35745.800000000003</v>
      </c>
      <c r="D9" s="11">
        <f t="shared" si="2"/>
        <v>-1.9999999996798579E-2</v>
      </c>
      <c r="E9" s="11">
        <f>E11+E12+E16+E10</f>
        <v>21701.800000000003</v>
      </c>
      <c r="F9" s="11">
        <f>F10+F11+F12+F16</f>
        <v>27919.300000000003</v>
      </c>
      <c r="G9" s="12">
        <f>F9/F7*100</f>
        <v>4.3608200484044417</v>
      </c>
      <c r="H9" s="11">
        <f t="shared" ref="H9:H16" si="3">C9-F9</f>
        <v>7826.5</v>
      </c>
      <c r="I9" s="11">
        <f t="shared" si="0"/>
        <v>78.105120042074873</v>
      </c>
      <c r="J9" s="11">
        <f t="shared" si="1"/>
        <v>6217.5</v>
      </c>
    </row>
    <row r="10" spans="1:10" ht="21.6" customHeight="1" x14ac:dyDescent="0.25">
      <c r="A10" s="13" t="s">
        <v>35</v>
      </c>
      <c r="B10" s="14">
        <v>0</v>
      </c>
      <c r="C10" s="14">
        <v>0</v>
      </c>
      <c r="D10" s="14">
        <v>0</v>
      </c>
      <c r="E10" s="14">
        <v>-4.5999999999999996</v>
      </c>
      <c r="F10" s="14">
        <v>88.7</v>
      </c>
      <c r="G10" s="14">
        <f>F10/F6*100</f>
        <v>1478.3333333333333</v>
      </c>
      <c r="H10" s="14">
        <f t="shared" si="3"/>
        <v>-88.7</v>
      </c>
      <c r="I10" s="14">
        <v>0</v>
      </c>
      <c r="J10" s="14">
        <f t="shared" si="1"/>
        <v>93.3</v>
      </c>
    </row>
    <row r="11" spans="1:10" ht="30.6" customHeight="1" x14ac:dyDescent="0.25">
      <c r="A11" s="13" t="s">
        <v>12</v>
      </c>
      <c r="B11" s="14">
        <v>30619.4</v>
      </c>
      <c r="C11" s="14">
        <v>30619.4</v>
      </c>
      <c r="D11" s="14">
        <f>C11-B11</f>
        <v>0</v>
      </c>
      <c r="E11" s="14">
        <v>18898.7</v>
      </c>
      <c r="F11" s="14">
        <v>21299.9</v>
      </c>
      <c r="G11" s="14">
        <f>F11/F7*100</f>
        <v>3.3269111671499556</v>
      </c>
      <c r="H11" s="14">
        <f t="shared" si="3"/>
        <v>9319.5</v>
      </c>
      <c r="I11" s="14">
        <f t="shared" si="0"/>
        <v>69.563414044690617</v>
      </c>
      <c r="J11" s="14">
        <f t="shared" si="1"/>
        <v>2401.2000000000007</v>
      </c>
    </row>
    <row r="12" spans="1:10" ht="48.6" customHeight="1" x14ac:dyDescent="0.25">
      <c r="A12" s="13" t="s">
        <v>30</v>
      </c>
      <c r="B12" s="14">
        <v>5071.42</v>
      </c>
      <c r="C12" s="14">
        <v>5071.3999999999996</v>
      </c>
      <c r="D12" s="14">
        <f t="shared" si="2"/>
        <v>-2.0000000000436557E-2</v>
      </c>
      <c r="E12" s="14">
        <v>2765.8</v>
      </c>
      <c r="F12" s="14">
        <v>6494.8</v>
      </c>
      <c r="G12" s="14">
        <f>F12/F7*100</f>
        <v>1.0144471405220461</v>
      </c>
      <c r="H12" s="14">
        <f t="shared" si="3"/>
        <v>-1423.4000000000005</v>
      </c>
      <c r="I12" s="14">
        <f t="shared" si="0"/>
        <v>128.0672003785937</v>
      </c>
      <c r="J12" s="14">
        <f t="shared" si="1"/>
        <v>3729</v>
      </c>
    </row>
    <row r="13" spans="1:10" ht="48.6" customHeight="1" x14ac:dyDescent="0.25">
      <c r="A13" s="13" t="s">
        <v>31</v>
      </c>
      <c r="B13" s="14">
        <v>4067</v>
      </c>
      <c r="C13" s="14">
        <v>4067</v>
      </c>
      <c r="D13" s="14">
        <f t="shared" si="2"/>
        <v>0</v>
      </c>
      <c r="E13" s="14">
        <v>2409.3000000000002</v>
      </c>
      <c r="F13" s="14">
        <v>5644.9</v>
      </c>
      <c r="G13" s="14">
        <f>F13/F8*100</f>
        <v>15.28805425256475</v>
      </c>
      <c r="H13" s="14">
        <f t="shared" si="3"/>
        <v>-1577.8999999999996</v>
      </c>
      <c r="I13" s="14">
        <f t="shared" si="0"/>
        <v>138.79763953774281</v>
      </c>
      <c r="J13" s="14">
        <f t="shared" si="1"/>
        <v>3235.5999999999995</v>
      </c>
    </row>
    <row r="14" spans="1:10" ht="48.6" customHeight="1" x14ac:dyDescent="0.25">
      <c r="A14" s="13" t="s">
        <v>32</v>
      </c>
      <c r="B14" s="14">
        <v>325.5</v>
      </c>
      <c r="C14" s="14">
        <v>325.5</v>
      </c>
      <c r="D14" s="14">
        <f t="shared" si="2"/>
        <v>0</v>
      </c>
      <c r="E14" s="14">
        <v>276.3</v>
      </c>
      <c r="F14" s="14">
        <v>31.9</v>
      </c>
      <c r="G14" s="14">
        <f>F14/F9*100</f>
        <v>0.11425787895828332</v>
      </c>
      <c r="H14" s="14">
        <f t="shared" si="3"/>
        <v>293.60000000000002</v>
      </c>
      <c r="I14" s="14">
        <f t="shared" si="0"/>
        <v>9.8003072196620575</v>
      </c>
      <c r="J14" s="14">
        <f t="shared" si="1"/>
        <v>-244.4</v>
      </c>
    </row>
    <row r="15" spans="1:10" ht="26.45" customHeight="1" x14ac:dyDescent="0.25">
      <c r="A15" s="13" t="s">
        <v>33</v>
      </c>
      <c r="B15" s="14">
        <v>678.92</v>
      </c>
      <c r="C15" s="14">
        <v>678.9</v>
      </c>
      <c r="D15" s="14">
        <f t="shared" si="2"/>
        <v>-1.999999999998181E-2</v>
      </c>
      <c r="E15" s="14">
        <v>122.9</v>
      </c>
      <c r="F15" s="14">
        <v>748.7</v>
      </c>
      <c r="G15" s="14">
        <f>F15/F7*100</f>
        <v>0.11694225751506682</v>
      </c>
      <c r="H15" s="14">
        <f t="shared" si="3"/>
        <v>-69.800000000000068</v>
      </c>
      <c r="I15" s="14">
        <f t="shared" si="0"/>
        <v>110.2813374576521</v>
      </c>
      <c r="J15" s="14">
        <f t="shared" si="1"/>
        <v>625.80000000000007</v>
      </c>
    </row>
    <row r="16" spans="1:10" ht="24" customHeight="1" x14ac:dyDescent="0.25">
      <c r="A16" s="13" t="s">
        <v>13</v>
      </c>
      <c r="B16" s="14">
        <v>55</v>
      </c>
      <c r="C16" s="14">
        <v>55</v>
      </c>
      <c r="D16" s="14">
        <f t="shared" si="2"/>
        <v>0</v>
      </c>
      <c r="E16" s="16">
        <v>41.9</v>
      </c>
      <c r="F16" s="14">
        <v>35.9</v>
      </c>
      <c r="G16" s="14">
        <f>F16/F7*100</f>
        <v>5.6073554758793893E-3</v>
      </c>
      <c r="H16" s="14">
        <f t="shared" si="3"/>
        <v>19.100000000000001</v>
      </c>
      <c r="I16" s="14">
        <f t="shared" si="0"/>
        <v>65.272727272727266</v>
      </c>
      <c r="J16" s="14">
        <f t="shared" si="1"/>
        <v>-6</v>
      </c>
    </row>
    <row r="17" spans="1:10" ht="21" customHeight="1" x14ac:dyDescent="0.25">
      <c r="A17" s="10" t="s">
        <v>14</v>
      </c>
      <c r="B17" s="11">
        <f>B18+B19+B20+B21+B22+B23</f>
        <v>9729.49</v>
      </c>
      <c r="C17" s="11">
        <f>C18+C19+C20+C21+C22+C23</f>
        <v>9729.5</v>
      </c>
      <c r="D17" s="11">
        <f t="shared" si="2"/>
        <v>1.0000000000218279E-2</v>
      </c>
      <c r="E17" s="11">
        <f>E18+E19+E20+E21+E22+E23</f>
        <v>4078.6000000000004</v>
      </c>
      <c r="F17" s="11">
        <f>F18+F19+F20+F21+F22+F23</f>
        <v>9004.2999999999993</v>
      </c>
      <c r="G17" s="11">
        <f>F17/F7*100</f>
        <v>1.4064153457231416</v>
      </c>
      <c r="H17" s="11">
        <f>H18+H19+H20+H21+H22+H23</f>
        <v>725.2</v>
      </c>
      <c r="I17" s="11">
        <f t="shared" si="0"/>
        <v>92.546379567295332</v>
      </c>
      <c r="J17" s="11">
        <f t="shared" si="1"/>
        <v>4925.6999999999989</v>
      </c>
    </row>
    <row r="18" spans="1:10" ht="60.6" customHeight="1" x14ac:dyDescent="0.25">
      <c r="A18" s="13" t="s">
        <v>15</v>
      </c>
      <c r="B18" s="14">
        <v>5831.59</v>
      </c>
      <c r="C18" s="14">
        <v>5831.6</v>
      </c>
      <c r="D18" s="14">
        <f t="shared" si="2"/>
        <v>1.0000000000218279E-2</v>
      </c>
      <c r="E18" s="14">
        <v>2559</v>
      </c>
      <c r="F18" s="14">
        <v>4478</v>
      </c>
      <c r="G18" s="14">
        <f>F18/F7*100</f>
        <v>0.69943559389938448</v>
      </c>
      <c r="H18" s="14">
        <f t="shared" ref="H18:H23" si="4">C18-F18</f>
        <v>1353.6000000000004</v>
      </c>
      <c r="I18" s="14">
        <f t="shared" si="0"/>
        <v>76.788531449344944</v>
      </c>
      <c r="J18" s="14">
        <f t="shared" si="1"/>
        <v>1919</v>
      </c>
    </row>
    <row r="19" spans="1:10" ht="45" customHeight="1" x14ac:dyDescent="0.25">
      <c r="A19" s="13" t="s">
        <v>16</v>
      </c>
      <c r="B19" s="14">
        <v>130</v>
      </c>
      <c r="C19" s="14">
        <v>130</v>
      </c>
      <c r="D19" s="14">
        <f t="shared" si="2"/>
        <v>0</v>
      </c>
      <c r="E19" s="14">
        <v>10.3</v>
      </c>
      <c r="F19" s="14">
        <v>34.9</v>
      </c>
      <c r="G19" s="14">
        <f>F19/F7*100</f>
        <v>5.4511617300331671E-3</v>
      </c>
      <c r="H19" s="14">
        <f t="shared" si="4"/>
        <v>95.1</v>
      </c>
      <c r="I19" s="14">
        <f t="shared" si="0"/>
        <v>26.846153846153847</v>
      </c>
      <c r="J19" s="14">
        <f t="shared" si="1"/>
        <v>24.599999999999998</v>
      </c>
    </row>
    <row r="20" spans="1:10" ht="56.25" customHeight="1" x14ac:dyDescent="0.25">
      <c r="A20" s="13" t="s">
        <v>17</v>
      </c>
      <c r="B20" s="14">
        <v>3346.1</v>
      </c>
      <c r="C20" s="14">
        <v>3346.1</v>
      </c>
      <c r="D20" s="14">
        <v>0</v>
      </c>
      <c r="E20" s="14">
        <v>926.2</v>
      </c>
      <c r="F20" s="14">
        <v>967.4</v>
      </c>
      <c r="G20" s="14">
        <f>F20/F7*100</f>
        <v>0.15110182973163569</v>
      </c>
      <c r="H20" s="14">
        <f t="shared" si="4"/>
        <v>2378.6999999999998</v>
      </c>
      <c r="I20" s="14">
        <f t="shared" si="0"/>
        <v>28.911269836526106</v>
      </c>
      <c r="J20" s="14">
        <f t="shared" si="1"/>
        <v>41.199999999999932</v>
      </c>
    </row>
    <row r="21" spans="1:10" ht="39.6" customHeight="1" x14ac:dyDescent="0.25">
      <c r="A21" s="13" t="s">
        <v>18</v>
      </c>
      <c r="B21" s="14">
        <v>130</v>
      </c>
      <c r="C21" s="14">
        <v>130</v>
      </c>
      <c r="D21" s="14">
        <f t="shared" si="2"/>
        <v>0</v>
      </c>
      <c r="E21" s="14">
        <v>204.8</v>
      </c>
      <c r="F21" s="14">
        <v>1441.1</v>
      </c>
      <c r="G21" s="14">
        <f>F21/F7*100</f>
        <v>0.22509080713899129</v>
      </c>
      <c r="H21" s="14">
        <f t="shared" si="4"/>
        <v>-1311.1</v>
      </c>
      <c r="I21" s="14">
        <f t="shared" si="0"/>
        <v>1108.5384615384614</v>
      </c>
      <c r="J21" s="14">
        <f t="shared" si="1"/>
        <v>1236.3</v>
      </c>
    </row>
    <row r="22" spans="1:10" ht="23.45" customHeight="1" x14ac:dyDescent="0.25">
      <c r="A22" s="13" t="s">
        <v>19</v>
      </c>
      <c r="B22" s="14">
        <v>291.8</v>
      </c>
      <c r="C22" s="14">
        <v>291.8</v>
      </c>
      <c r="D22" s="14">
        <f t="shared" si="2"/>
        <v>0</v>
      </c>
      <c r="E22" s="14">
        <v>378.3</v>
      </c>
      <c r="F22" s="14">
        <v>2082.9</v>
      </c>
      <c r="G22" s="14">
        <f>F22/F7*100</f>
        <v>0.32533595322309694</v>
      </c>
      <c r="H22" s="14">
        <f t="shared" si="4"/>
        <v>-1791.1000000000001</v>
      </c>
      <c r="I22" s="14">
        <f t="shared" si="0"/>
        <v>713.81082933516109</v>
      </c>
      <c r="J22" s="14">
        <f t="shared" si="1"/>
        <v>1704.6000000000001</v>
      </c>
    </row>
    <row r="23" spans="1:10" ht="24" customHeight="1" x14ac:dyDescent="0.25">
      <c r="A23" s="13" t="s">
        <v>20</v>
      </c>
      <c r="B23" s="14">
        <v>0</v>
      </c>
      <c r="C23" s="14">
        <v>0</v>
      </c>
      <c r="D23" s="14">
        <f t="shared" si="2"/>
        <v>0</v>
      </c>
      <c r="E23" s="16">
        <v>0</v>
      </c>
      <c r="F23" s="16">
        <v>0</v>
      </c>
      <c r="G23" s="14">
        <f>F23/F7*100</f>
        <v>0</v>
      </c>
      <c r="H23" s="14">
        <f t="shared" si="4"/>
        <v>0</v>
      </c>
      <c r="I23" s="14" t="s">
        <v>21</v>
      </c>
      <c r="J23" s="14">
        <f t="shared" si="1"/>
        <v>0</v>
      </c>
    </row>
    <row r="24" spans="1:10" ht="78" customHeight="1" x14ac:dyDescent="0.25">
      <c r="A24" s="18" t="s">
        <v>0</v>
      </c>
      <c r="B24" s="18" t="s">
        <v>1</v>
      </c>
      <c r="C24" s="2" t="s">
        <v>42</v>
      </c>
      <c r="D24" s="18" t="s">
        <v>2</v>
      </c>
      <c r="E24" s="1" t="s">
        <v>39</v>
      </c>
      <c r="F24" s="22" t="s">
        <v>40</v>
      </c>
      <c r="G24" s="23"/>
      <c r="H24" s="24"/>
      <c r="I24" s="18" t="s">
        <v>37</v>
      </c>
      <c r="J24" s="18" t="s">
        <v>41</v>
      </c>
    </row>
    <row r="25" spans="1:10" ht="125.25" customHeight="1" x14ac:dyDescent="0.25">
      <c r="A25" s="19"/>
      <c r="B25" s="19"/>
      <c r="C25" s="3" t="s">
        <v>22</v>
      </c>
      <c r="D25" s="19"/>
      <c r="E25" s="1" t="s">
        <v>3</v>
      </c>
      <c r="F25" s="1" t="s">
        <v>3</v>
      </c>
      <c r="G25" s="2" t="s">
        <v>4</v>
      </c>
      <c r="H25" s="3" t="s">
        <v>5</v>
      </c>
      <c r="I25" s="19"/>
      <c r="J25" s="19"/>
    </row>
    <row r="26" spans="1:10" ht="20.25" x14ac:dyDescent="0.25">
      <c r="A26" s="4"/>
      <c r="B26" s="2" t="s">
        <v>6</v>
      </c>
      <c r="C26" s="2" t="s">
        <v>6</v>
      </c>
      <c r="D26" s="2" t="s">
        <v>6</v>
      </c>
      <c r="E26" s="2" t="s">
        <v>6</v>
      </c>
      <c r="F26" s="2" t="s">
        <v>6</v>
      </c>
      <c r="G26" s="2" t="s">
        <v>7</v>
      </c>
      <c r="H26" s="2" t="s">
        <v>6</v>
      </c>
      <c r="I26" s="2" t="s">
        <v>7</v>
      </c>
      <c r="J26" s="2" t="s">
        <v>6</v>
      </c>
    </row>
    <row r="27" spans="1:10" ht="20.25" x14ac:dyDescent="0.25">
      <c r="A27" s="5" t="s">
        <v>8</v>
      </c>
      <c r="B27" s="5">
        <v>1</v>
      </c>
      <c r="C27" s="5">
        <v>2</v>
      </c>
      <c r="D27" s="5">
        <v>3</v>
      </c>
      <c r="E27" s="5">
        <v>4</v>
      </c>
      <c r="F27" s="5">
        <v>6</v>
      </c>
      <c r="G27" s="5">
        <v>7</v>
      </c>
      <c r="H27" s="5">
        <v>8</v>
      </c>
      <c r="I27" s="5">
        <v>9</v>
      </c>
      <c r="J27" s="5">
        <v>10</v>
      </c>
    </row>
    <row r="28" spans="1:10" ht="40.5" x14ac:dyDescent="0.25">
      <c r="A28" s="10" t="s">
        <v>23</v>
      </c>
      <c r="B28" s="11">
        <f>B29+B30+B31+B32+B33+B34+B35</f>
        <v>867180.1</v>
      </c>
      <c r="C28" s="11">
        <f>C29+C30+C31+C32+C33+C34+C35</f>
        <v>891183.2</v>
      </c>
      <c r="D28" s="11">
        <f>C28-B28</f>
        <v>24003.099999999977</v>
      </c>
      <c r="E28" s="11">
        <f>E29+E30+E31+E32+E33+E34+E35</f>
        <v>529230.80000000005</v>
      </c>
      <c r="F28" s="12">
        <f>F29+F30+F31+F32+F33+F34+F35</f>
        <v>603306.90000000014</v>
      </c>
      <c r="G28" s="12">
        <f>F28/F7*100</f>
        <v>94.232764605872418</v>
      </c>
      <c r="H28" s="12">
        <f t="shared" ref="H28:H35" si="5">C28-F28</f>
        <v>287876.29999999981</v>
      </c>
      <c r="I28" s="11">
        <f t="shared" ref="I28:I33" si="6">F28/C28*100</f>
        <v>67.697292767637478</v>
      </c>
      <c r="J28" s="11">
        <f t="shared" ref="J28:J35" si="7">F28-E28</f>
        <v>74076.100000000093</v>
      </c>
    </row>
    <row r="29" spans="1:10" ht="40.5" x14ac:dyDescent="0.25">
      <c r="A29" s="13" t="s">
        <v>24</v>
      </c>
      <c r="B29" s="14">
        <v>426959</v>
      </c>
      <c r="C29" s="14">
        <v>426959</v>
      </c>
      <c r="D29" s="14">
        <f>C29-B29</f>
        <v>0</v>
      </c>
      <c r="E29" s="14">
        <v>255019.4</v>
      </c>
      <c r="F29" s="14">
        <v>308228.90000000002</v>
      </c>
      <c r="G29" s="14">
        <f>F29/F7*100</f>
        <v>48.143426469060749</v>
      </c>
      <c r="H29" s="14">
        <f t="shared" si="5"/>
        <v>118730.09999999998</v>
      </c>
      <c r="I29" s="14">
        <f t="shared" si="6"/>
        <v>72.191685852739965</v>
      </c>
      <c r="J29" s="14">
        <f t="shared" si="7"/>
        <v>53209.500000000029</v>
      </c>
    </row>
    <row r="30" spans="1:10" ht="40.5" x14ac:dyDescent="0.25">
      <c r="A30" s="13" t="s">
        <v>25</v>
      </c>
      <c r="B30" s="14">
        <v>30671.34</v>
      </c>
      <c r="C30" s="14">
        <v>30711.3</v>
      </c>
      <c r="D30" s="14">
        <f>C30-B30</f>
        <v>39.959999999999127</v>
      </c>
      <c r="E30" s="14">
        <v>15904.1</v>
      </c>
      <c r="F30" s="14">
        <v>14501.4</v>
      </c>
      <c r="G30" s="14">
        <f>F30/F7*100</f>
        <v>2.2650279860144114</v>
      </c>
      <c r="H30" s="14">
        <f t="shared" si="5"/>
        <v>16209.9</v>
      </c>
      <c r="I30" s="14">
        <f t="shared" si="6"/>
        <v>47.218450537749952</v>
      </c>
      <c r="J30" s="14">
        <f t="shared" si="7"/>
        <v>-1402.7000000000007</v>
      </c>
    </row>
    <row r="31" spans="1:10" ht="40.5" x14ac:dyDescent="0.25">
      <c r="A31" s="13" t="s">
        <v>26</v>
      </c>
      <c r="B31" s="14">
        <v>305042.65999999997</v>
      </c>
      <c r="C31" s="14">
        <v>306066.40000000002</v>
      </c>
      <c r="D31" s="14">
        <f t="shared" si="2"/>
        <v>1023.7400000000489</v>
      </c>
      <c r="E31" s="14">
        <v>206068.6</v>
      </c>
      <c r="F31" s="14">
        <v>215605</v>
      </c>
      <c r="G31" s="14">
        <f>F31/F7*100</f>
        <v>33.676152573174811</v>
      </c>
      <c r="H31" s="14">
        <f t="shared" si="5"/>
        <v>90461.400000000023</v>
      </c>
      <c r="I31" s="14">
        <f t="shared" si="6"/>
        <v>70.443864468625108</v>
      </c>
      <c r="J31" s="14">
        <f t="shared" si="7"/>
        <v>9536.3999999999942</v>
      </c>
    </row>
    <row r="32" spans="1:10" ht="20.25" x14ac:dyDescent="0.25">
      <c r="A32" s="13" t="s">
        <v>27</v>
      </c>
      <c r="B32" s="14">
        <v>88394.59</v>
      </c>
      <c r="C32" s="14">
        <v>111334</v>
      </c>
      <c r="D32" s="14">
        <f t="shared" si="2"/>
        <v>22939.410000000003</v>
      </c>
      <c r="E32" s="14">
        <v>50255.8</v>
      </c>
      <c r="F32" s="14">
        <v>65828.399999999994</v>
      </c>
      <c r="G32" s="14">
        <f>F32/F7*100</f>
        <v>10.281984379063475</v>
      </c>
      <c r="H32" s="14">
        <f t="shared" si="5"/>
        <v>45505.600000000006</v>
      </c>
      <c r="I32" s="14">
        <f t="shared" si="6"/>
        <v>59.126951335620738</v>
      </c>
      <c r="J32" s="14">
        <f t="shared" si="7"/>
        <v>15572.599999999991</v>
      </c>
    </row>
    <row r="33" spans="1:10" ht="20.25" x14ac:dyDescent="0.25">
      <c r="A33" s="13" t="s">
        <v>34</v>
      </c>
      <c r="B33" s="14">
        <v>17189.71</v>
      </c>
      <c r="C33" s="14">
        <v>17189.7</v>
      </c>
      <c r="D33" s="14">
        <f t="shared" si="2"/>
        <v>-9.9999999983992893E-3</v>
      </c>
      <c r="E33" s="16">
        <v>200.5</v>
      </c>
      <c r="F33" s="16">
        <v>330.8</v>
      </c>
      <c r="G33" s="14">
        <f>F33/F7*100</f>
        <v>5.166889112593042E-2</v>
      </c>
      <c r="H33" s="14">
        <f t="shared" si="5"/>
        <v>16858.900000000001</v>
      </c>
      <c r="I33" s="14">
        <f t="shared" si="6"/>
        <v>1.9244082212022315</v>
      </c>
      <c r="J33" s="14">
        <f t="shared" si="7"/>
        <v>130.30000000000001</v>
      </c>
    </row>
    <row r="34" spans="1:10" ht="159.75" customHeight="1" x14ac:dyDescent="0.25">
      <c r="A34" s="13" t="s">
        <v>28</v>
      </c>
      <c r="B34" s="17">
        <v>11.4</v>
      </c>
      <c r="C34" s="14">
        <v>11.4</v>
      </c>
      <c r="D34" s="14">
        <v>0</v>
      </c>
      <c r="E34" s="14">
        <v>1965.6</v>
      </c>
      <c r="F34" s="14">
        <v>11.4</v>
      </c>
      <c r="G34" s="14">
        <f>F34/F7*100</f>
        <v>1.7806087026469369E-3</v>
      </c>
      <c r="H34" s="14">
        <f t="shared" si="5"/>
        <v>0</v>
      </c>
      <c r="I34" s="14" t="s">
        <v>21</v>
      </c>
      <c r="J34" s="14">
        <f t="shared" si="7"/>
        <v>-1954.1999999999998</v>
      </c>
    </row>
    <row r="35" spans="1:10" ht="81" x14ac:dyDescent="0.25">
      <c r="A35" s="13" t="s">
        <v>29</v>
      </c>
      <c r="B35" s="14">
        <v>-1088.5999999999999</v>
      </c>
      <c r="C35" s="14">
        <v>-1088.5999999999999</v>
      </c>
      <c r="D35" s="14">
        <f t="shared" si="2"/>
        <v>0</v>
      </c>
      <c r="E35" s="14">
        <v>-183.2</v>
      </c>
      <c r="F35" s="14">
        <v>-1199</v>
      </c>
      <c r="G35" s="14">
        <f>F35/F7*100</f>
        <v>-0.18727630126962083</v>
      </c>
      <c r="H35" s="14">
        <f t="shared" si="5"/>
        <v>110.40000000000009</v>
      </c>
      <c r="I35" s="14">
        <f>F35/C35*100</f>
        <v>110.14146610325189</v>
      </c>
      <c r="J35" s="14">
        <f t="shared" si="7"/>
        <v>-1015.8</v>
      </c>
    </row>
    <row r="36" spans="1:10" x14ac:dyDescent="0.25">
      <c r="H36" s="15"/>
    </row>
    <row r="39" spans="1:10" x14ac:dyDescent="0.25">
      <c r="H39" s="15"/>
    </row>
  </sheetData>
  <mergeCells count="16">
    <mergeCell ref="J24:J25"/>
    <mergeCell ref="G1:J1"/>
    <mergeCell ref="A2:J2"/>
    <mergeCell ref="A3:A4"/>
    <mergeCell ref="B3:B4"/>
    <mergeCell ref="C3:C4"/>
    <mergeCell ref="D3:D4"/>
    <mergeCell ref="E3:E4"/>
    <mergeCell ref="F3:H3"/>
    <mergeCell ref="I3:I4"/>
    <mergeCell ref="J3:J4"/>
    <mergeCell ref="A24:A25"/>
    <mergeCell ref="B24:B25"/>
    <mergeCell ref="D24:D25"/>
    <mergeCell ref="F24:H24"/>
    <mergeCell ref="I24:I25"/>
  </mergeCells>
  <pageMargins left="0.23622047244094491" right="0.23622047244094491" top="0.74803149606299213" bottom="0.74803149606299213" header="0.31496062992125984" footer="0.31496062992125984"/>
  <pageSetup paperSize="9" scale="6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Доходы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КСП1</dc:creator>
  <cp:lastModifiedBy>Ольга Владимировна</cp:lastModifiedBy>
  <cp:lastPrinted>2023-05-04T10:04:18Z</cp:lastPrinted>
  <dcterms:created xsi:type="dcterms:W3CDTF">2023-04-20T03:33:08Z</dcterms:created>
  <dcterms:modified xsi:type="dcterms:W3CDTF">2024-11-11T08:25:51Z</dcterms:modified>
</cp:coreProperties>
</file>