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9720" windowHeight="7320"/>
  </bookViews>
  <sheets>
    <sheet name="Роспись расходов" sheetId="12" r:id="rId1"/>
  </sheets>
  <definedNames>
    <definedName name="BFT_Print_Titles" localSheetId="0">'Роспись расходов'!$16:$18</definedName>
    <definedName name="_xlnm.Print_Titles" localSheetId="0">'Роспись расходов'!$16:$18</definedName>
  </definedNames>
  <calcPr calcId="114210" fullCalcOnLoad="1"/>
</workbook>
</file>

<file path=xl/calcChain.xml><?xml version="1.0" encoding="utf-8"?>
<calcChain xmlns="http://schemas.openxmlformats.org/spreadsheetml/2006/main">
  <c r="G58" i="12"/>
  <c r="G83"/>
  <c r="G19"/>
  <c r="G76"/>
  <c r="G54"/>
  <c r="G51"/>
  <c r="G38"/>
  <c r="G34"/>
  <c r="G24"/>
  <c r="I58"/>
  <c r="I54"/>
  <c r="I34"/>
  <c r="H51"/>
  <c r="I32"/>
  <c r="H32"/>
  <c r="G32"/>
  <c r="H34"/>
  <c r="I76"/>
  <c r="H76"/>
  <c r="G102"/>
  <c r="G20"/>
  <c r="G22"/>
  <c r="G40"/>
  <c r="G45"/>
  <c r="G74"/>
  <c r="H22"/>
  <c r="I107"/>
  <c r="H107"/>
  <c r="I104"/>
  <c r="H104"/>
  <c r="I103"/>
  <c r="H103"/>
  <c r="H90"/>
  <c r="I90"/>
  <c r="G90"/>
  <c r="G107"/>
  <c r="G104"/>
  <c r="G103"/>
  <c r="I20"/>
  <c r="I22"/>
  <c r="I24"/>
  <c r="I40"/>
  <c r="I45"/>
  <c r="I74"/>
  <c r="I19"/>
  <c r="H95"/>
  <c r="I95"/>
  <c r="G95"/>
  <c r="G129"/>
  <c r="H128"/>
  <c r="G128"/>
  <c r="G127"/>
  <c r="H126"/>
  <c r="I126"/>
  <c r="G126"/>
  <c r="H89"/>
  <c r="I89"/>
  <c r="I120"/>
  <c r="G87"/>
  <c r="H87"/>
  <c r="H20"/>
  <c r="H86"/>
  <c r="I86"/>
  <c r="G86"/>
  <c r="H74"/>
  <c r="H93"/>
  <c r="H92"/>
  <c r="I93"/>
  <c r="I92"/>
  <c r="G93"/>
  <c r="G92"/>
  <c r="G89"/>
  <c r="G120"/>
  <c r="H120"/>
  <c r="I129"/>
  <c r="H129"/>
  <c r="H127"/>
  <c r="H117"/>
  <c r="I117"/>
  <c r="H116"/>
  <c r="I116"/>
  <c r="G116"/>
  <c r="H110"/>
  <c r="I110"/>
  <c r="G110"/>
  <c r="H121"/>
  <c r="I121"/>
  <c r="G121"/>
  <c r="H125"/>
  <c r="H124"/>
  <c r="I125"/>
  <c r="I124"/>
  <c r="G125"/>
  <c r="G124"/>
  <c r="H123"/>
  <c r="I123"/>
  <c r="G123"/>
  <c r="H119"/>
  <c r="I119"/>
  <c r="H113"/>
  <c r="I113"/>
  <c r="H100"/>
  <c r="I100"/>
  <c r="G100"/>
  <c r="H58"/>
  <c r="H112"/>
  <c r="I112"/>
  <c r="H108"/>
  <c r="I108"/>
  <c r="H54"/>
  <c r="H105"/>
  <c r="H101"/>
  <c r="I105"/>
  <c r="I101"/>
  <c r="H24"/>
  <c r="H98"/>
  <c r="I98"/>
  <c r="G98"/>
  <c r="H40"/>
  <c r="I96"/>
  <c r="I94"/>
  <c r="G96"/>
  <c r="G94"/>
  <c r="I91"/>
  <c r="G91"/>
  <c r="I87"/>
  <c r="H45"/>
  <c r="H99"/>
  <c r="I99"/>
  <c r="H111"/>
  <c r="H109"/>
  <c r="H19"/>
  <c r="H35"/>
  <c r="H91"/>
  <c r="H96"/>
  <c r="G105"/>
  <c r="G101"/>
  <c r="I109"/>
  <c r="G108"/>
  <c r="H122"/>
  <c r="I122"/>
  <c r="I118"/>
  <c r="G113"/>
  <c r="G99"/>
  <c r="G122"/>
  <c r="G112"/>
  <c r="G111"/>
  <c r="I111"/>
  <c r="G117"/>
  <c r="G119"/>
  <c r="H106"/>
  <c r="I106"/>
  <c r="G109"/>
  <c r="G106"/>
  <c r="G88"/>
  <c r="G85"/>
  <c r="I88"/>
  <c r="I85"/>
  <c r="H88"/>
  <c r="G115"/>
  <c r="H115"/>
  <c r="H114"/>
  <c r="H97"/>
  <c r="I115"/>
  <c r="G97"/>
  <c r="I97"/>
  <c r="G118"/>
  <c r="H118"/>
  <c r="I114"/>
  <c r="G114"/>
  <c r="H85"/>
  <c r="H83"/>
  <c r="G131"/>
  <c r="I128"/>
  <c r="I127"/>
  <c r="I131"/>
  <c r="H94"/>
  <c r="H131"/>
  <c r="I83"/>
</calcChain>
</file>

<file path=xl/sharedStrings.xml><?xml version="1.0" encoding="utf-8"?>
<sst xmlns="http://schemas.openxmlformats.org/spreadsheetml/2006/main" count="392" uniqueCount="183">
  <si>
    <t xml:space="preserve">Администрация  Александровского сельсовета  Боготольского района </t>
  </si>
  <si>
    <t>111</t>
  </si>
  <si>
    <t>368700</t>
  </si>
  <si>
    <t>0021100</t>
  </si>
  <si>
    <t>210600</t>
  </si>
  <si>
    <t>0020400</t>
  </si>
  <si>
    <t>Выплаты, обеспечивающие уровень зароботной платы работников бюджетной сферы не ниже размера минимальной заработной платы, установленного в Красноярском крае</t>
  </si>
  <si>
    <t>11200</t>
  </si>
  <si>
    <t>581100</t>
  </si>
  <si>
    <t>5210600</t>
  </si>
  <si>
    <t>25600</t>
  </si>
  <si>
    <t>Средства на осуществления части полномочий местного значения из бюджетов поселений бюджету муниципального района в соответствии с заключенными соглашениями по вопросу местного значения</t>
  </si>
  <si>
    <t xml:space="preserve"> БЮДЖЕТА СЕЛЬСОВЕТА В 2013 ГОДУ</t>
  </si>
  <si>
    <t>2</t>
  </si>
  <si>
    <t>3</t>
  </si>
  <si>
    <t>4</t>
  </si>
  <si>
    <t>6</t>
  </si>
  <si>
    <t>7</t>
  </si>
  <si>
    <t>5</t>
  </si>
  <si>
    <t>010</t>
  </si>
  <si>
    <t>КБК</t>
  </si>
  <si>
    <t>1</t>
  </si>
  <si>
    <t>КВСР</t>
  </si>
  <si>
    <t>КВР</t>
  </si>
  <si>
    <t>Наименование КЦСР</t>
  </si>
  <si>
    <t>КЦСР</t>
  </si>
  <si>
    <t>КФСР</t>
  </si>
  <si>
    <t>Наименование показателя</t>
  </si>
  <si>
    <t/>
  </si>
  <si>
    <t>0102</t>
  </si>
  <si>
    <t>Функционирование высшего должностного лица субъекта Российской Федерации и муниципального образования</t>
  </si>
  <si>
    <t>501</t>
  </si>
  <si>
    <t>0020300</t>
  </si>
  <si>
    <t>Глава муниципального образования</t>
  </si>
  <si>
    <t>500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</si>
  <si>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</si>
  <si>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</si>
  <si>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Руководство и управление в сфере установленных функций органов местного самоуправления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</si>
  <si>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</si>
  <si>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</si>
  <si>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0020451</t>
  </si>
  <si>
    <t>Резерв на индексацию расходов на оплату коммунальных услуг</t>
  </si>
  <si>
    <t>0020483</t>
  </si>
  <si>
    <t>Договор ООО "Набат" по "Полигону" размещение твердых бытовых отходов</t>
  </si>
  <si>
    <t>0105</t>
  </si>
  <si>
    <t>Судебная система</t>
  </si>
  <si>
    <t>0014000</t>
  </si>
  <si>
    <t>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</si>
  <si>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009</t>
  </si>
  <si>
    <t>Фонд компенсаций</t>
  </si>
  <si>
    <t>0111</t>
  </si>
  <si>
    <t>Резервные фонды</t>
  </si>
  <si>
    <t>0700500</t>
  </si>
  <si>
    <t>Резервные фонды местных администраций</t>
  </si>
  <si>
    <t>013</t>
  </si>
  <si>
    <t>Прочие расходы</t>
  </si>
  <si>
    <t>0113</t>
  </si>
  <si>
    <t>Другие общегосударственные вопросы</t>
  </si>
  <si>
    <t>Обеспечение деятельности муниципального бюджетного учреждения по бухгалтерскому учету</t>
  </si>
  <si>
    <t>001</t>
  </si>
  <si>
    <t>Выполнение функций бюджетными учреждениями</t>
  </si>
  <si>
    <t>0309</t>
  </si>
  <si>
    <t>2180100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</si>
  <si>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</si>
  <si>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Содержание единых дежурно-диспетчерских служб муниципальных образований</t>
  </si>
  <si>
    <t>0405</t>
  </si>
  <si>
    <t>2670501</t>
  </si>
  <si>
    <t>Возмещение гражданам, ведущим личное подсобное хозяйство, сельскохозяйственным потребительским кооперативам, крестьянским (фермерским) хозяйствам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2005 - 2011 годах на срок до 8 лет</t>
  </si>
  <si>
    <t>5225635</t>
  </si>
  <si>
    <t>субвенции на реализацию Закона края от 27 декабря 2005 года № 17-4397 «О наделении органов местного самоуправления муниципальных районов отдельными государственными полномочиями по решению вопросов поддержки сельскохозяйственного производства»</t>
  </si>
  <si>
    <t>0408</t>
  </si>
  <si>
    <t>Транспорт</t>
  </si>
  <si>
    <t>0409</t>
  </si>
  <si>
    <t>Дорожное хозяйство (дорожные фонды)</t>
  </si>
  <si>
    <t>5222021</t>
  </si>
  <si>
    <t>субсидии на реализацию мероприятий, предусмотренных долгосрочной целевой программой «Дороги Красноярья» на 2012-2016 годы, утвержденной постановлением Правительства Красноярского края от 18 октября 2011 года № 628-п</t>
  </si>
  <si>
    <t>9222021</t>
  </si>
  <si>
    <t>Софинансирование на содержание автомобильных дорог</t>
  </si>
  <si>
    <t>0412</t>
  </si>
  <si>
    <t>9223300</t>
  </si>
  <si>
    <t>Софинансирование КЦП" Комплексные меры по преодолению распространения наркомании, пьянства и алкоголизма в Кр.крае"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</si>
  <si>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</si>
  <si>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</si>
  <si>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</si>
  <si>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</si>
  <si>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019</t>
  </si>
  <si>
    <t>Субсидии некоммерческим организациям</t>
  </si>
  <si>
    <t>5201501</t>
  </si>
  <si>
    <t>субсидии на частичное возмещение (финансирование) расходов на выплаты, обеспечивающие уровень заработной платы работников бюджетной сферы не ниже размера минимальной заработной платы, установленного в Красноярском крае</t>
  </si>
  <si>
    <t>субсидии на реализацию мероприятий, предусмотренных долгосрочной целевой программой «Культура Красноярья» на 2010 - 2012 годы, утвержденной постановлением Правительства Красноярского края от 23 ноября 2009 года № 604-п</t>
  </si>
  <si>
    <t>018</t>
  </si>
  <si>
    <t>Иные субсидии</t>
  </si>
  <si>
    <t>субсидии на реализацию мероприятий, предусмотренных долгосрочной целевой программой «Повышение эффективности деятельности органов местного самоуправления в Красноярском крае» на 2011 - 2013 годы, утвержденной постановлением Правительства Красноярского края от 20 ноября 2010 года № 570-п</t>
  </si>
  <si>
    <t>0801</t>
  </si>
  <si>
    <t>Культура</t>
  </si>
  <si>
    <t>5220440</t>
  </si>
  <si>
    <t>5220442</t>
  </si>
  <si>
    <t>5225107</t>
  </si>
  <si>
    <t>7952100</t>
  </si>
  <si>
    <t>ДЦП" Энергосбережение и повышение энергоэффективности в Боготольском районе на период 2010-2012гг"</t>
  </si>
  <si>
    <t>8600000</t>
  </si>
  <si>
    <t>Субсидии бюджетам муниципальных образований края на частичное финансирование (возмещение) расходов на введение новых систем оплаты труда</t>
  </si>
  <si>
    <t>9220440</t>
  </si>
  <si>
    <t>Софинансирование субсидии на комплектование фондов библиотек края</t>
  </si>
  <si>
    <t>9220442</t>
  </si>
  <si>
    <t>Софинансирование на приобретение компьютерной техники</t>
  </si>
  <si>
    <t>9225107</t>
  </si>
  <si>
    <t>Софинансирование расходов ,предусмотренных ДЦП"Повышение эффективности органов местного самоуправления в Красноярском крае на 20-11-2013гг"</t>
  </si>
  <si>
    <t>0804</t>
  </si>
  <si>
    <t>Обеспечение деятельности подведомственных учреждений</t>
  </si>
  <si>
    <t>8700000</t>
  </si>
  <si>
    <t>субсидии на реализацию социокультурных проектов муниципальными учреждениями культуры и образовательными учреждениями в области культуры</t>
  </si>
  <si>
    <t>9210201</t>
  </si>
  <si>
    <t>Софинансирование социокультурных проектов муниципальных учреждений культуры и образовательных учреждений в области культуры за счет средств местного бюджета</t>
  </si>
  <si>
    <t>005</t>
  </si>
  <si>
    <t>Социальные выплаты</t>
  </si>
  <si>
    <t>1003</t>
  </si>
  <si>
    <t>1008820</t>
  </si>
  <si>
    <t>Фонд софинансирования</t>
  </si>
  <si>
    <t>5223101</t>
  </si>
  <si>
    <t>субсидии на реализацию мероприятий, предусмотренных долгосрочной целевой программой «Обеспечение жильем молодых семей в Красноярском крае» на 2012 - 2015 годы, утвержденной постановлением Правительства Красноярского края от 13 октября 2011 года № 596-п (остаток 2011 г)</t>
  </si>
  <si>
    <t>7951700</t>
  </si>
  <si>
    <t>РЦП "Обеспечение жильем молодых специалистов Боготольского района " на 2010-2012 г.г.</t>
  </si>
  <si>
    <t>1004</t>
  </si>
  <si>
    <t>5053602</t>
  </si>
  <si>
    <t>субвенции на реализацию Закона края от 24 декабря 2009 года № 9-4225 «О наделении органов местного самоуправления муниципальных районов и городских округов края государственными полномочиями по обеспечению жилыми помещениями детей-сирот и детей, оставшихся без попечения родителей, а также лиц из их числа, не имеющих жилого помещения»</t>
  </si>
  <si>
    <t>Прочие мероприятия в области жилищно - коммунального хозяйства за счет средств местного бюджета</t>
  </si>
  <si>
    <t>0029900</t>
  </si>
  <si>
    <t>0909</t>
  </si>
  <si>
    <t>Другие вопросы в области здравоохранения</t>
  </si>
  <si>
    <t>1006</t>
  </si>
  <si>
    <t>503</t>
  </si>
  <si>
    <t>5210271</t>
  </si>
  <si>
    <t>Субвенции на выполнение полномочий по созданию и обеспечению деятельности административных комиссий</t>
  </si>
  <si>
    <t>0203</t>
  </si>
  <si>
    <t>Мобилизационная и вневойсковая подготовка</t>
  </si>
  <si>
    <t>0013600</t>
  </si>
  <si>
    <t>Осуществление первичного воинского учета на территориях, где отсутствуют военные комиссариаты</t>
  </si>
  <si>
    <t>0310</t>
  </si>
  <si>
    <t>Обеспечение пожарной безопасности</t>
  </si>
  <si>
    <t>1403</t>
  </si>
  <si>
    <t>6000100</t>
  </si>
  <si>
    <t>Уличное освещение</t>
  </si>
  <si>
    <t>8770000</t>
  </si>
  <si>
    <t>Субсидии на частичное финансирование (возмещение) расходов на увеличение ФОТ депутатов, выборных должностей лиц местного самоуправления осуществляющих свои полномочия на постоянной основе, лиц замещающих иные муниципальные должности и муниципальных служащих поселений</t>
  </si>
  <si>
    <t>ВЕДОМСТВЕННАЯ СТРУКТУРА РАСХОДОВ</t>
  </si>
  <si>
    <t>рублей</t>
  </si>
  <si>
    <t>Приложение  № 6</t>
  </si>
  <si>
    <t>к решению Совета депутатов</t>
  </si>
  <si>
    <t xml:space="preserve">от             2012 г.   № </t>
  </si>
  <si>
    <t>Приложение  № 7</t>
  </si>
  <si>
    <t>от 22.03.2012г. № 17-94</t>
  </si>
  <si>
    <t>от 28.06.2012 г.   № 19-112</t>
  </si>
  <si>
    <t>Приложение  № 5</t>
  </si>
  <si>
    <t>0020491</t>
  </si>
  <si>
    <t>Субсидия на оплату кредиторской задолженности МКП" Услуга" перед ОАО Выполнение функций органами местного самоуправленияКрасноярскэнерго"</t>
  </si>
  <si>
    <t>2013</t>
  </si>
  <si>
    <t>2014</t>
  </si>
  <si>
    <t>2015</t>
  </si>
  <si>
    <t>6499600</t>
  </si>
  <si>
    <t>10600</t>
  </si>
  <si>
    <t>123600</t>
  </si>
  <si>
    <t>Субсидии на реализацию мероприятий, предусмотренных подпрограммой "Обеспечение жильем молодых семей"" федеральной целевой программой "Жилище" на 2011 - 2015 годы, утвержденной Постановлением Правительства Российской Федерации от 17 декабря 2010 года № 1050, за счет средст Федерального бюджета</t>
  </si>
  <si>
    <t>132000</t>
  </si>
  <si>
    <t>2114700</t>
  </si>
  <si>
    <t>899420</t>
  </si>
  <si>
    <t>261600</t>
  </si>
  <si>
    <t>405600</t>
  </si>
  <si>
    <t>7564820</t>
  </si>
  <si>
    <t>17172610</t>
  </si>
  <si>
    <t>115500</t>
  </si>
  <si>
    <t>от __.12.2012г. № _____</t>
  </si>
  <si>
    <t>014</t>
  </si>
  <si>
    <t>017</t>
  </si>
  <si>
    <t>6000500</t>
  </si>
  <si>
    <t>5000</t>
  </si>
  <si>
    <t>104200</t>
  </si>
  <si>
    <t>4409900</t>
  </si>
  <si>
    <t>Дворцы и дома культуры, другие учреждения культуры средств массовой информации</t>
  </si>
  <si>
    <t>138600</t>
  </si>
  <si>
    <t>Другиевопросы в области социальной политике</t>
  </si>
  <si>
    <t>1271500</t>
  </si>
  <si>
    <t>к проекту решению Совета депутатов</t>
  </si>
</sst>
</file>

<file path=xl/styles.xml><?xml version="1.0" encoding="utf-8"?>
<styleSheet xmlns="http://schemas.openxmlformats.org/spreadsheetml/2006/main">
  <numFmts count="1">
    <numFmt numFmtId="164" formatCode="?"/>
  </numFmts>
  <fonts count="19">
    <font>
      <sz val="10"/>
      <name val="Arial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i/>
      <sz val="10"/>
      <name val="Arial"/>
      <family val="2"/>
      <charset val="204"/>
    </font>
    <font>
      <b/>
      <i/>
      <sz val="8"/>
      <name val="Arial"/>
      <family val="2"/>
      <charset val="204"/>
    </font>
    <font>
      <sz val="8"/>
      <color indexed="12"/>
      <name val="Arial Cyr"/>
      <charset val="204"/>
    </font>
    <font>
      <b/>
      <sz val="10"/>
      <name val="Arial Cyr"/>
      <charset val="204"/>
    </font>
    <font>
      <sz val="9"/>
      <name val="Arial Cyr"/>
      <charset val="204"/>
    </font>
    <font>
      <b/>
      <sz val="12"/>
      <name val="Arial Cyr"/>
      <charset val="204"/>
    </font>
    <font>
      <sz val="8"/>
      <name val="Arial Cyr"/>
      <charset val="204"/>
    </font>
    <font>
      <sz val="8"/>
      <color indexed="8"/>
      <name val="Arial Cyr"/>
      <charset val="204"/>
    </font>
    <font>
      <sz val="10"/>
      <name val="Arial"/>
      <family val="2"/>
      <charset val="204"/>
    </font>
    <font>
      <b/>
      <sz val="10"/>
      <color indexed="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i/>
      <sz val="8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</font>
    <font>
      <b/>
      <sz val="8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3" fillId="0" borderId="0" applyNumberFormat="0" applyFill="0" applyBorder="0" applyAlignment="0" applyProtection="0"/>
  </cellStyleXfs>
  <cellXfs count="107">
    <xf numFmtId="0" fontId="0" fillId="0" borderId="0" xfId="0"/>
    <xf numFmtId="49" fontId="2" fillId="0" borderId="1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right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7" fillId="0" borderId="0" xfId="0" applyFont="1" applyBorder="1" applyAlignment="1">
      <alignment horizontal="left"/>
    </xf>
    <xf numFmtId="0" fontId="8" fillId="0" borderId="0" xfId="0" applyFont="1" applyBorder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/>
    </xf>
    <xf numFmtId="0" fontId="10" fillId="0" borderId="0" xfId="0" applyFont="1" applyBorder="1" applyAlignment="1"/>
    <xf numFmtId="4" fontId="3" fillId="0" borderId="2" xfId="0" applyNumberFormat="1" applyFont="1" applyFill="1" applyBorder="1" applyAlignment="1">
      <alignment horizontal="right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4" fontId="5" fillId="2" borderId="1" xfId="0" applyNumberFormat="1" applyFont="1" applyFill="1" applyBorder="1" applyAlignment="1">
      <alignment horizontal="right" vertical="top" wrapText="1"/>
    </xf>
    <xf numFmtId="0" fontId="2" fillId="0" borderId="0" xfId="0" applyFont="1" applyBorder="1"/>
    <xf numFmtId="0" fontId="6" fillId="0" borderId="0" xfId="0" applyFont="1" applyBorder="1" applyAlignment="1">
      <alignment horizontal="left"/>
    </xf>
    <xf numFmtId="0" fontId="0" fillId="0" borderId="0" xfId="0" applyBorder="1"/>
    <xf numFmtId="0" fontId="10" fillId="0" borderId="0" xfId="0" applyFont="1" applyAlignment="1">
      <alignment vertical="center"/>
    </xf>
    <xf numFmtId="0" fontId="14" fillId="0" borderId="0" xfId="1" applyFont="1" applyFill="1" applyAlignment="1"/>
    <xf numFmtId="0" fontId="0" fillId="0" borderId="0" xfId="0" applyFill="1" applyAlignment="1"/>
    <xf numFmtId="0" fontId="12" fillId="0" borderId="0" xfId="0" applyFont="1" applyFill="1" applyAlignment="1"/>
    <xf numFmtId="4" fontId="0" fillId="0" borderId="0" xfId="0" applyNumberFormat="1"/>
    <xf numFmtId="4" fontId="15" fillId="3" borderId="3" xfId="0" applyNumberFormat="1" applyFont="1" applyFill="1" applyBorder="1" applyAlignment="1">
      <alignment horizontal="right" vertical="top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top" wrapText="1"/>
    </xf>
    <xf numFmtId="2" fontId="5" fillId="2" borderId="1" xfId="0" applyNumberFormat="1" applyFont="1" applyFill="1" applyBorder="1" applyAlignment="1">
      <alignment horizontal="center" vertical="top" wrapText="1"/>
    </xf>
    <xf numFmtId="4" fontId="0" fillId="2" borderId="6" xfId="0" applyNumberFormat="1" applyFill="1" applyBorder="1"/>
    <xf numFmtId="0" fontId="0" fillId="3" borderId="0" xfId="0" applyFill="1"/>
    <xf numFmtId="49" fontId="3" fillId="3" borderId="2" xfId="0" applyNumberFormat="1" applyFont="1" applyFill="1" applyBorder="1" applyAlignment="1">
      <alignment horizontal="center" vertical="top" wrapText="1"/>
    </xf>
    <xf numFmtId="4" fontId="0" fillId="3" borderId="0" xfId="0" applyNumberFormat="1" applyFill="1"/>
    <xf numFmtId="4" fontId="5" fillId="2" borderId="1" xfId="0" applyNumberFormat="1" applyFont="1" applyFill="1" applyBorder="1" applyAlignment="1">
      <alignment horizontal="center" vertical="top" wrapText="1"/>
    </xf>
    <xf numFmtId="4" fontId="3" fillId="0" borderId="2" xfId="0" applyNumberFormat="1" applyFont="1" applyFill="1" applyBorder="1" applyAlignment="1">
      <alignment horizontal="center" vertical="top" wrapText="1"/>
    </xf>
    <xf numFmtId="4" fontId="4" fillId="4" borderId="1" xfId="0" applyNumberFormat="1" applyFont="1" applyFill="1" applyBorder="1" applyAlignment="1">
      <alignment horizontal="center" vertical="top" wrapText="1"/>
    </xf>
    <xf numFmtId="2" fontId="0" fillId="0" borderId="0" xfId="0" applyNumberFormat="1"/>
    <xf numFmtId="49" fontId="0" fillId="0" borderId="0" xfId="0" applyNumberFormat="1" applyAlignment="1">
      <alignment horizontal="right"/>
    </xf>
    <xf numFmtId="4" fontId="0" fillId="0" borderId="0" xfId="0" applyNumberFormat="1" applyAlignment="1">
      <alignment horizontal="right"/>
    </xf>
    <xf numFmtId="4" fontId="0" fillId="4" borderId="0" xfId="0" applyNumberFormat="1" applyFill="1" applyAlignment="1">
      <alignment horizontal="right"/>
    </xf>
    <xf numFmtId="2" fontId="16" fillId="4" borderId="0" xfId="0" applyNumberFormat="1" applyFont="1" applyFill="1"/>
    <xf numFmtId="4" fontId="16" fillId="4" borderId="0" xfId="0" applyNumberFormat="1" applyFont="1" applyFill="1"/>
    <xf numFmtId="2" fontId="0" fillId="4" borderId="0" xfId="0" applyNumberFormat="1" applyFill="1"/>
    <xf numFmtId="4" fontId="16" fillId="4" borderId="0" xfId="0" applyNumberFormat="1" applyFont="1" applyFill="1" applyAlignment="1">
      <alignment horizontal="right"/>
    </xf>
    <xf numFmtId="4" fontId="0" fillId="3" borderId="0" xfId="0" applyNumberFormat="1" applyFill="1" applyAlignment="1">
      <alignment horizontal="right"/>
    </xf>
    <xf numFmtId="4" fontId="3" fillId="0" borderId="3" xfId="0" applyNumberFormat="1" applyFont="1" applyFill="1" applyBorder="1" applyAlignment="1">
      <alignment horizontal="center" vertical="top" wrapText="1"/>
    </xf>
    <xf numFmtId="4" fontId="3" fillId="0" borderId="3" xfId="0" applyNumberFormat="1" applyFont="1" applyFill="1" applyBorder="1" applyAlignment="1">
      <alignment horizontal="right" vertical="top" wrapText="1"/>
    </xf>
    <xf numFmtId="4" fontId="2" fillId="0" borderId="1" xfId="0" applyNumberFormat="1" applyFont="1" applyFill="1" applyBorder="1" applyAlignment="1">
      <alignment horizontal="center" wrapText="1"/>
    </xf>
    <xf numFmtId="4" fontId="1" fillId="3" borderId="0" xfId="0" applyNumberFormat="1" applyFont="1" applyFill="1"/>
    <xf numFmtId="4" fontId="1" fillId="3" borderId="0" xfId="0" applyNumberFormat="1" applyFont="1" applyFill="1" applyAlignment="1">
      <alignment horizontal="right"/>
    </xf>
    <xf numFmtId="0" fontId="12" fillId="0" borderId="7" xfId="0" applyFont="1" applyBorder="1" applyAlignment="1"/>
    <xf numFmtId="4" fontId="16" fillId="5" borderId="0" xfId="0" applyNumberFormat="1" applyFont="1" applyFill="1"/>
    <xf numFmtId="4" fontId="3" fillId="3" borderId="2" xfId="0" applyNumberFormat="1" applyFont="1" applyFill="1" applyBorder="1" applyAlignment="1">
      <alignment horizontal="center" vertical="top" wrapText="1"/>
    </xf>
    <xf numFmtId="49" fontId="1" fillId="3" borderId="8" xfId="0" applyNumberFormat="1" applyFont="1" applyFill="1" applyBorder="1"/>
    <xf numFmtId="2" fontId="0" fillId="3" borderId="0" xfId="0" applyNumberFormat="1" applyFill="1"/>
    <xf numFmtId="49" fontId="0" fillId="3" borderId="0" xfId="0" applyNumberFormat="1" applyFill="1"/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center" vertical="top" wrapText="1"/>
    </xf>
    <xf numFmtId="4" fontId="4" fillId="3" borderId="1" xfId="0" applyNumberFormat="1" applyFont="1" applyFill="1" applyBorder="1" applyAlignment="1">
      <alignment horizontal="center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center" vertical="top" wrapText="1"/>
    </xf>
    <xf numFmtId="2" fontId="5" fillId="3" borderId="1" xfId="0" applyNumberFormat="1" applyFont="1" applyFill="1" applyBorder="1" applyAlignment="1">
      <alignment horizontal="center" vertical="top" wrapText="1"/>
    </xf>
    <xf numFmtId="49" fontId="3" fillId="3" borderId="2" xfId="0" applyNumberFormat="1" applyFont="1" applyFill="1" applyBorder="1" applyAlignment="1">
      <alignment horizontal="left" vertical="top" wrapText="1"/>
    </xf>
    <xf numFmtId="4" fontId="5" fillId="3" borderId="1" xfId="0" applyNumberFormat="1" applyFont="1" applyFill="1" applyBorder="1" applyAlignment="1">
      <alignment horizontal="center" vertical="top" wrapText="1"/>
    </xf>
    <xf numFmtId="49" fontId="5" fillId="3" borderId="3" xfId="0" applyNumberFormat="1" applyFont="1" applyFill="1" applyBorder="1" applyAlignment="1">
      <alignment horizontal="left" vertical="top" wrapText="1"/>
    </xf>
    <xf numFmtId="49" fontId="15" fillId="3" borderId="3" xfId="0" applyNumberFormat="1" applyFont="1" applyFill="1" applyBorder="1" applyAlignment="1">
      <alignment horizontal="center" vertical="top" wrapText="1"/>
    </xf>
    <xf numFmtId="0" fontId="11" fillId="3" borderId="0" xfId="0" applyNumberFormat="1" applyFont="1" applyFill="1" applyAlignment="1">
      <alignment vertical="top" wrapText="1"/>
    </xf>
    <xf numFmtId="49" fontId="3" fillId="3" borderId="3" xfId="0" applyNumberFormat="1" applyFont="1" applyFill="1" applyBorder="1" applyAlignment="1">
      <alignment horizontal="left" vertical="top" wrapText="1"/>
    </xf>
    <xf numFmtId="49" fontId="3" fillId="3" borderId="3" xfId="0" applyNumberFormat="1" applyFont="1" applyFill="1" applyBorder="1" applyAlignment="1">
      <alignment horizontal="center" vertical="top" wrapText="1"/>
    </xf>
    <xf numFmtId="4" fontId="3" fillId="3" borderId="3" xfId="0" applyNumberFormat="1" applyFont="1" applyFill="1" applyBorder="1" applyAlignment="1">
      <alignment horizontal="center" vertical="top" wrapText="1"/>
    </xf>
    <xf numFmtId="164" fontId="3" fillId="3" borderId="2" xfId="0" applyNumberFormat="1" applyFont="1" applyFill="1" applyBorder="1" applyAlignment="1">
      <alignment horizontal="left" vertical="top" wrapText="1"/>
    </xf>
    <xf numFmtId="49" fontId="2" fillId="3" borderId="1" xfId="0" applyNumberFormat="1" applyFont="1" applyFill="1" applyBorder="1" applyAlignment="1">
      <alignment horizontal="left"/>
    </xf>
    <xf numFmtId="49" fontId="2" fillId="3" borderId="1" xfId="0" applyNumberFormat="1" applyFont="1" applyFill="1" applyBorder="1" applyAlignment="1">
      <alignment horizontal="center"/>
    </xf>
    <xf numFmtId="49" fontId="2" fillId="3" borderId="1" xfId="0" applyNumberFormat="1" applyFont="1" applyFill="1" applyBorder="1" applyAlignment="1">
      <alignment horizontal="center" wrapText="1"/>
    </xf>
    <xf numFmtId="4" fontId="2" fillId="3" borderId="1" xfId="0" applyNumberFormat="1" applyFont="1" applyFill="1" applyBorder="1" applyAlignment="1">
      <alignment horizontal="center" wrapText="1"/>
    </xf>
    <xf numFmtId="0" fontId="1" fillId="3" borderId="0" xfId="0" applyFont="1" applyFill="1"/>
    <xf numFmtId="0" fontId="16" fillId="3" borderId="0" xfId="0" applyFont="1" applyFill="1"/>
    <xf numFmtId="4" fontId="16" fillId="3" borderId="0" xfId="0" applyNumberFormat="1" applyFont="1" applyFill="1" applyAlignment="1">
      <alignment horizontal="right"/>
    </xf>
    <xf numFmtId="2" fontId="16" fillId="3" borderId="0" xfId="0" applyNumberFormat="1" applyFont="1" applyFill="1"/>
    <xf numFmtId="2" fontId="0" fillId="3" borderId="0" xfId="0" applyNumberFormat="1" applyFill="1" applyAlignment="1">
      <alignment horizontal="right"/>
    </xf>
    <xf numFmtId="49" fontId="0" fillId="3" borderId="0" xfId="0" applyNumberFormat="1" applyFill="1" applyAlignment="1">
      <alignment horizontal="right"/>
    </xf>
    <xf numFmtId="4" fontId="16" fillId="3" borderId="0" xfId="0" applyNumberFormat="1" applyFont="1" applyFill="1"/>
    <xf numFmtId="49" fontId="2" fillId="3" borderId="3" xfId="0" applyNumberFormat="1" applyFont="1" applyFill="1" applyBorder="1" applyAlignment="1">
      <alignment horizontal="left" vertical="top" wrapText="1"/>
    </xf>
    <xf numFmtId="49" fontId="2" fillId="3" borderId="3" xfId="0" applyNumberFormat="1" applyFont="1" applyFill="1" applyBorder="1" applyAlignment="1">
      <alignment horizontal="center" vertical="top" wrapText="1"/>
    </xf>
    <xf numFmtId="49" fontId="3" fillId="3" borderId="1" xfId="0" applyNumberFormat="1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>
      <alignment horizontal="center" vertical="top" wrapText="1"/>
    </xf>
    <xf numFmtId="2" fontId="3" fillId="3" borderId="1" xfId="0" applyNumberFormat="1" applyFont="1" applyFill="1" applyBorder="1" applyAlignment="1">
      <alignment horizontal="center" vertical="top" wrapText="1"/>
    </xf>
    <xf numFmtId="2" fontId="2" fillId="3" borderId="3" xfId="0" applyNumberFormat="1" applyFont="1" applyFill="1" applyBorder="1" applyAlignment="1">
      <alignment horizontal="center" vertical="top" wrapText="1"/>
    </xf>
    <xf numFmtId="2" fontId="3" fillId="3" borderId="2" xfId="0" applyNumberFormat="1" applyFont="1" applyFill="1" applyBorder="1" applyAlignment="1">
      <alignment horizontal="center" vertical="top" wrapText="1"/>
    </xf>
    <xf numFmtId="4" fontId="3" fillId="3" borderId="1" xfId="0" applyNumberFormat="1" applyFont="1" applyFill="1" applyBorder="1" applyAlignment="1">
      <alignment horizontal="center" vertical="top" wrapText="1"/>
    </xf>
    <xf numFmtId="4" fontId="2" fillId="3" borderId="6" xfId="0" applyNumberFormat="1" applyFont="1" applyFill="1" applyBorder="1" applyAlignment="1">
      <alignment horizontal="center"/>
    </xf>
    <xf numFmtId="0" fontId="18" fillId="0" borderId="0" xfId="1" applyFont="1" applyFill="1" applyAlignment="1"/>
    <xf numFmtId="0" fontId="17" fillId="3" borderId="0" xfId="0" applyFont="1" applyFill="1"/>
    <xf numFmtId="0" fontId="17" fillId="0" borderId="0" xfId="0" applyFont="1" applyFill="1" applyAlignment="1"/>
    <xf numFmtId="0" fontId="17" fillId="3" borderId="0" xfId="0" applyFont="1" applyFill="1" applyAlignment="1"/>
    <xf numFmtId="0" fontId="18" fillId="0" borderId="0" xfId="1" applyFont="1" applyFill="1" applyAlignment="1">
      <alignment horizontal="center"/>
    </xf>
    <xf numFmtId="0" fontId="17" fillId="0" borderId="0" xfId="0" applyFont="1" applyFill="1" applyAlignment="1">
      <alignment horizontal="center"/>
    </xf>
    <xf numFmtId="0" fontId="10" fillId="0" borderId="0" xfId="0" applyFont="1" applyAlignment="1">
      <alignment horizontal="left"/>
    </xf>
    <xf numFmtId="49" fontId="2" fillId="3" borderId="10" xfId="0" applyNumberFormat="1" applyFont="1" applyFill="1" applyBorder="1" applyAlignment="1">
      <alignment horizontal="center" vertical="center" wrapText="1"/>
    </xf>
    <xf numFmtId="49" fontId="2" fillId="3" borderId="12" xfId="0" applyNumberFormat="1" applyFont="1" applyFill="1" applyBorder="1" applyAlignment="1">
      <alignment horizontal="center" vertical="center" wrapText="1"/>
    </xf>
    <xf numFmtId="49" fontId="2" fillId="0" borderId="9" xfId="0" applyNumberFormat="1" applyFont="1" applyFill="1" applyBorder="1" applyAlignment="1">
      <alignment horizontal="center" vertical="center" wrapText="1"/>
    </xf>
    <xf numFmtId="49" fontId="3" fillId="0" borderId="11" xfId="0" applyNumberFormat="1" applyFont="1" applyFill="1" applyBorder="1" applyAlignment="1">
      <alignment horizontal="center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3" fillId="3" borderId="11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34"/>
  <sheetViews>
    <sheetView tabSelected="1" topLeftCell="A10" workbookViewId="0">
      <selection activeCell="E18" sqref="E18"/>
    </sheetView>
  </sheetViews>
  <sheetFormatPr defaultColWidth="8.85546875" defaultRowHeight="12.75"/>
  <cols>
    <col min="1" max="1" width="24" customWidth="1"/>
    <col min="2" max="2" width="5.5703125" customWidth="1"/>
    <col min="3" max="3" width="7.42578125" customWidth="1"/>
    <col min="4" max="4" width="8.5703125" customWidth="1"/>
    <col min="5" max="5" width="29.28515625" customWidth="1"/>
    <col min="6" max="6" width="10.85546875" customWidth="1"/>
    <col min="7" max="7" width="17.42578125" customWidth="1"/>
    <col min="8" max="8" width="0.140625" customWidth="1"/>
    <col min="9" max="9" width="17.42578125" hidden="1" customWidth="1"/>
    <col min="10" max="10" width="14.5703125" style="27" customWidth="1"/>
    <col min="11" max="36" width="15.7109375" customWidth="1"/>
  </cols>
  <sheetData>
    <row r="1" spans="1:10" ht="15.75" hidden="1">
      <c r="F1" s="17" t="s">
        <v>153</v>
      </c>
      <c r="G1" s="17"/>
      <c r="H1" s="17"/>
      <c r="I1" s="17"/>
    </row>
    <row r="2" spans="1:10" hidden="1">
      <c r="F2" s="18" t="s">
        <v>148</v>
      </c>
      <c r="G2" s="18"/>
      <c r="H2" s="18"/>
      <c r="I2" s="18"/>
    </row>
    <row r="3" spans="1:10" hidden="1">
      <c r="F3" s="19" t="s">
        <v>149</v>
      </c>
      <c r="G3" s="19"/>
      <c r="H3" s="19"/>
      <c r="I3" s="19"/>
    </row>
    <row r="4" spans="1:10" ht="18.75" hidden="1" customHeight="1">
      <c r="A4" s="13"/>
      <c r="B4" s="14"/>
      <c r="C4" s="5"/>
      <c r="D4" s="5"/>
      <c r="E4" s="5"/>
      <c r="F4" s="17" t="s">
        <v>147</v>
      </c>
      <c r="G4" s="17"/>
      <c r="H4" s="17"/>
      <c r="I4" s="17"/>
    </row>
    <row r="5" spans="1:10" ht="15" hidden="1" customHeight="1">
      <c r="A5" s="9"/>
      <c r="B5" s="15"/>
      <c r="C5" s="6"/>
      <c r="D5" s="6"/>
      <c r="E5" s="6"/>
      <c r="F5" s="18" t="s">
        <v>148</v>
      </c>
      <c r="G5" s="18"/>
      <c r="H5" s="18"/>
      <c r="I5" s="18"/>
    </row>
    <row r="6" spans="1:10" hidden="1">
      <c r="F6" s="19" t="s">
        <v>152</v>
      </c>
      <c r="G6" s="19"/>
      <c r="H6" s="19"/>
      <c r="I6" s="19"/>
    </row>
    <row r="7" spans="1:10" ht="15.75" hidden="1">
      <c r="F7" s="17" t="s">
        <v>150</v>
      </c>
      <c r="G7" s="17"/>
      <c r="H7" s="17"/>
      <c r="I7" s="17"/>
    </row>
    <row r="8" spans="1:10" ht="16.5" hidden="1" customHeight="1">
      <c r="A8" s="7"/>
      <c r="B8" s="7"/>
      <c r="C8" s="7"/>
      <c r="D8" s="7"/>
      <c r="E8" s="7"/>
      <c r="F8" s="18" t="s">
        <v>148</v>
      </c>
      <c r="G8" s="18"/>
      <c r="H8" s="18"/>
      <c r="I8" s="18"/>
    </row>
    <row r="9" spans="1:10" ht="16.5" hidden="1" customHeight="1">
      <c r="A9" s="7"/>
      <c r="B9" s="7"/>
      <c r="C9" s="7"/>
      <c r="D9" s="7"/>
      <c r="E9" s="7"/>
      <c r="F9" s="19" t="s">
        <v>151</v>
      </c>
      <c r="G9" s="19"/>
      <c r="H9" s="19"/>
      <c r="I9" s="18"/>
    </row>
    <row r="10" spans="1:10" ht="16.5" customHeight="1">
      <c r="A10" s="7"/>
      <c r="B10" s="7"/>
      <c r="C10" s="7"/>
      <c r="D10" s="7"/>
      <c r="E10" s="7"/>
      <c r="F10" s="93" t="s">
        <v>150</v>
      </c>
      <c r="G10" s="93"/>
      <c r="H10" s="97"/>
      <c r="I10" s="97"/>
      <c r="J10" s="94"/>
    </row>
    <row r="11" spans="1:10" ht="13.5" customHeight="1">
      <c r="A11" s="7"/>
      <c r="B11" s="7"/>
      <c r="C11" s="7"/>
      <c r="D11" s="7"/>
      <c r="E11" s="7"/>
      <c r="F11" s="95" t="s">
        <v>182</v>
      </c>
      <c r="G11" s="95"/>
      <c r="H11" s="95"/>
      <c r="I11" s="95"/>
      <c r="J11" s="94"/>
    </row>
    <row r="12" spans="1:10" ht="15" customHeight="1">
      <c r="A12" s="16"/>
      <c r="B12" s="16"/>
      <c r="C12" s="16"/>
      <c r="D12" s="16"/>
      <c r="E12" s="16"/>
      <c r="F12" s="95" t="s">
        <v>171</v>
      </c>
      <c r="G12" s="95"/>
      <c r="H12" s="98"/>
      <c r="I12" s="98"/>
      <c r="J12" s="96"/>
    </row>
    <row r="13" spans="1:10" ht="18.75" customHeight="1">
      <c r="A13" s="106" t="s">
        <v>145</v>
      </c>
      <c r="B13" s="106"/>
      <c r="C13" s="106"/>
      <c r="D13" s="106"/>
      <c r="E13" s="106"/>
      <c r="F13" s="106"/>
      <c r="G13" s="106"/>
      <c r="H13" s="106"/>
      <c r="I13" s="106"/>
    </row>
    <row r="14" spans="1:10" ht="15.75" customHeight="1">
      <c r="A14" s="106" t="s">
        <v>12</v>
      </c>
      <c r="B14" s="106"/>
      <c r="C14" s="106"/>
      <c r="D14" s="106"/>
      <c r="E14" s="106"/>
      <c r="F14" s="106"/>
      <c r="G14" s="106"/>
      <c r="H14" s="106"/>
      <c r="I14" s="106"/>
    </row>
    <row r="15" spans="1:10" ht="13.5" customHeight="1">
      <c r="A15" s="99"/>
      <c r="B15" s="99"/>
      <c r="C15" s="8"/>
      <c r="F15" s="47"/>
      <c r="G15" s="47" t="s">
        <v>146</v>
      </c>
      <c r="H15" s="47"/>
      <c r="I15" s="47" t="s">
        <v>146</v>
      </c>
    </row>
    <row r="16" spans="1:10">
      <c r="A16" s="104" t="s">
        <v>27</v>
      </c>
      <c r="B16" s="100" t="s">
        <v>20</v>
      </c>
      <c r="C16" s="101"/>
      <c r="D16" s="101"/>
      <c r="E16" s="101"/>
      <c r="F16" s="101"/>
      <c r="G16" s="53"/>
      <c r="H16" s="22"/>
      <c r="I16" s="102" t="s">
        <v>158</v>
      </c>
      <c r="J16" s="50"/>
    </row>
    <row r="17" spans="1:10" ht="45">
      <c r="A17" s="105"/>
      <c r="B17" s="54" t="s">
        <v>22</v>
      </c>
      <c r="C17" s="54" t="s">
        <v>26</v>
      </c>
      <c r="D17" s="54" t="s">
        <v>25</v>
      </c>
      <c r="E17" s="54" t="s">
        <v>24</v>
      </c>
      <c r="F17" s="55" t="s">
        <v>23</v>
      </c>
      <c r="G17" s="56" t="s">
        <v>156</v>
      </c>
      <c r="H17" s="23" t="s">
        <v>157</v>
      </c>
      <c r="I17" s="103"/>
      <c r="J17" s="50"/>
    </row>
    <row r="18" spans="1:10">
      <c r="A18" s="57" t="s">
        <v>21</v>
      </c>
      <c r="B18" s="57" t="s">
        <v>13</v>
      </c>
      <c r="C18" s="57" t="s">
        <v>14</v>
      </c>
      <c r="D18" s="57" t="s">
        <v>15</v>
      </c>
      <c r="E18" s="57" t="s">
        <v>18</v>
      </c>
      <c r="F18" s="57" t="s">
        <v>16</v>
      </c>
      <c r="G18" s="57"/>
      <c r="H18" s="1"/>
      <c r="I18" s="1" t="s">
        <v>17</v>
      </c>
      <c r="J18" s="50"/>
    </row>
    <row r="19" spans="1:10" ht="50.25" customHeight="1">
      <c r="A19" s="58" t="s">
        <v>0</v>
      </c>
      <c r="B19" s="59" t="s">
        <v>28</v>
      </c>
      <c r="C19" s="59" t="s">
        <v>28</v>
      </c>
      <c r="D19" s="59"/>
      <c r="E19" s="58" t="s">
        <v>28</v>
      </c>
      <c r="F19" s="59" t="s">
        <v>28</v>
      </c>
      <c r="G19" s="60">
        <f>G20+G22+G24+G32+G34+G38+G40+G45+G51+G54+G58+G74+G76</f>
        <v>4534700</v>
      </c>
      <c r="H19" s="32" t="e">
        <f>H20+H22+H24+H32+H34+H40+#REF!+H45+#REF!+H54+#REF!+#REF!+H58+#REF!+H74+#REF!+H76+#REF!+#REF!+H51</f>
        <v>#REF!</v>
      </c>
      <c r="I19" s="32" t="e">
        <f>I20+I22+I24+I32+I34+I40+#REF!+I45+#REF!+I54+#REF!+#REF!+I58+#REF!+I74+#REF!+I76+#REF!+#REF!+I51</f>
        <v>#REF!</v>
      </c>
      <c r="J19" s="29"/>
    </row>
    <row r="20" spans="1:10" ht="45" customHeight="1">
      <c r="A20" s="61" t="s">
        <v>30</v>
      </c>
      <c r="B20" s="62" t="s">
        <v>28</v>
      </c>
      <c r="C20" s="62" t="s">
        <v>29</v>
      </c>
      <c r="D20" s="62"/>
      <c r="E20" s="61" t="s">
        <v>28</v>
      </c>
      <c r="F20" s="62" t="s">
        <v>28</v>
      </c>
      <c r="G20" s="63" t="str">
        <f>G21</f>
        <v>368700</v>
      </c>
      <c r="H20" s="25" t="str">
        <f>H21</f>
        <v>899420</v>
      </c>
      <c r="I20" s="25">
        <f>I21</f>
        <v>899420</v>
      </c>
      <c r="J20" s="51"/>
    </row>
    <row r="21" spans="1:10" ht="18.75" customHeight="1">
      <c r="A21" s="64"/>
      <c r="B21" s="28" t="s">
        <v>1</v>
      </c>
      <c r="C21" s="28" t="s">
        <v>29</v>
      </c>
      <c r="D21" s="28" t="s">
        <v>32</v>
      </c>
      <c r="E21" s="64" t="s">
        <v>33</v>
      </c>
      <c r="F21" s="28" t="s">
        <v>34</v>
      </c>
      <c r="G21" s="28" t="s">
        <v>2</v>
      </c>
      <c r="H21" s="2" t="s">
        <v>165</v>
      </c>
      <c r="I21" s="10">
        <v>899420</v>
      </c>
    </row>
    <row r="22" spans="1:10" ht="85.5" customHeight="1">
      <c r="A22" s="61" t="s">
        <v>36</v>
      </c>
      <c r="B22" s="62" t="s">
        <v>28</v>
      </c>
      <c r="C22" s="62" t="s">
        <v>35</v>
      </c>
      <c r="D22" s="62"/>
      <c r="E22" s="61" t="s">
        <v>28</v>
      </c>
      <c r="F22" s="62" t="s">
        <v>28</v>
      </c>
      <c r="G22" s="65" t="str">
        <f>G23</f>
        <v>210600</v>
      </c>
      <c r="H22" s="12" t="str">
        <f>H23</f>
        <v>2114700</v>
      </c>
      <c r="I22" s="12">
        <f>I23</f>
        <v>2114700</v>
      </c>
    </row>
    <row r="23" spans="1:10" ht="36.75" customHeight="1">
      <c r="A23" s="64"/>
      <c r="B23" s="28" t="s">
        <v>1</v>
      </c>
      <c r="C23" s="28" t="s">
        <v>35</v>
      </c>
      <c r="D23" s="28" t="s">
        <v>3</v>
      </c>
      <c r="E23" s="64" t="s">
        <v>37</v>
      </c>
      <c r="F23" s="28" t="s">
        <v>34</v>
      </c>
      <c r="G23" s="28" t="s">
        <v>4</v>
      </c>
      <c r="H23" s="2" t="s">
        <v>164</v>
      </c>
      <c r="I23" s="10">
        <v>2114700</v>
      </c>
    </row>
    <row r="24" spans="1:10" ht="63" customHeight="1">
      <c r="A24" s="61" t="s">
        <v>39</v>
      </c>
      <c r="B24" s="62" t="s">
        <v>28</v>
      </c>
      <c r="C24" s="62" t="s">
        <v>38</v>
      </c>
      <c r="D24" s="62"/>
      <c r="E24" s="61" t="s">
        <v>28</v>
      </c>
      <c r="F24" s="62" t="s">
        <v>28</v>
      </c>
      <c r="G24" s="92">
        <f>G25+G26+G27</f>
        <v>617900</v>
      </c>
      <c r="H24" s="26" t="e">
        <f>H25+H26+H27+H28+#REF!+#REF!+H29</f>
        <v>#REF!</v>
      </c>
      <c r="I24" s="26" t="e">
        <f>I25+I26+I27+I28+#REF!+#REF!+I29</f>
        <v>#REF!</v>
      </c>
      <c r="J24" s="29"/>
    </row>
    <row r="25" spans="1:10" ht="38.25" customHeight="1">
      <c r="A25" s="64"/>
      <c r="B25" s="28" t="s">
        <v>1</v>
      </c>
      <c r="C25" s="28" t="s">
        <v>38</v>
      </c>
      <c r="D25" s="28" t="s">
        <v>5</v>
      </c>
      <c r="E25" s="64" t="s">
        <v>37</v>
      </c>
      <c r="F25" s="28" t="s">
        <v>34</v>
      </c>
      <c r="G25" s="28" t="s">
        <v>8</v>
      </c>
      <c r="H25" s="2" t="s">
        <v>169</v>
      </c>
      <c r="I25" s="10">
        <v>17464710</v>
      </c>
    </row>
    <row r="26" spans="1:10" ht="58.5" customHeight="1">
      <c r="A26" s="64"/>
      <c r="B26" s="28" t="s">
        <v>1</v>
      </c>
      <c r="C26" s="28" t="s">
        <v>38</v>
      </c>
      <c r="D26" s="28" t="s">
        <v>87</v>
      </c>
      <c r="E26" s="64" t="s">
        <v>6</v>
      </c>
      <c r="F26" s="28" t="s">
        <v>34</v>
      </c>
      <c r="G26" s="28" t="s">
        <v>7</v>
      </c>
      <c r="H26" s="2" t="s">
        <v>166</v>
      </c>
      <c r="I26" s="10">
        <v>261600</v>
      </c>
    </row>
    <row r="27" spans="1:10" ht="78" customHeight="1">
      <c r="A27" s="64"/>
      <c r="B27" s="28" t="s">
        <v>1</v>
      </c>
      <c r="C27" s="28" t="s">
        <v>38</v>
      </c>
      <c r="D27" s="28" t="s">
        <v>9</v>
      </c>
      <c r="E27" s="64" t="s">
        <v>11</v>
      </c>
      <c r="F27" s="28" t="s">
        <v>173</v>
      </c>
      <c r="G27" s="28" t="s">
        <v>10</v>
      </c>
      <c r="H27" s="2" t="s">
        <v>167</v>
      </c>
      <c r="I27" s="10">
        <v>405600</v>
      </c>
    </row>
    <row r="28" spans="1:10" ht="22.5" hidden="1">
      <c r="A28" s="64"/>
      <c r="B28" s="28" t="s">
        <v>31</v>
      </c>
      <c r="C28" s="28" t="s">
        <v>38</v>
      </c>
      <c r="D28" s="28" t="s">
        <v>40</v>
      </c>
      <c r="E28" s="64" t="s">
        <v>41</v>
      </c>
      <c r="F28" s="28" t="s">
        <v>34</v>
      </c>
      <c r="G28" s="28"/>
      <c r="H28" s="2"/>
      <c r="I28" s="10"/>
    </row>
    <row r="29" spans="1:10" ht="33.75" hidden="1">
      <c r="A29" s="64"/>
      <c r="B29" s="28" t="s">
        <v>31</v>
      </c>
      <c r="C29" s="28" t="s">
        <v>38</v>
      </c>
      <c r="D29" s="28" t="s">
        <v>42</v>
      </c>
      <c r="E29" s="64" t="s">
        <v>43</v>
      </c>
      <c r="F29" s="28" t="s">
        <v>34</v>
      </c>
      <c r="G29" s="28"/>
      <c r="H29" s="2"/>
      <c r="I29" s="10"/>
    </row>
    <row r="30" spans="1:10" hidden="1">
      <c r="A30" s="61" t="s">
        <v>45</v>
      </c>
      <c r="B30" s="62" t="s">
        <v>28</v>
      </c>
      <c r="C30" s="62" t="s">
        <v>44</v>
      </c>
      <c r="D30" s="62"/>
      <c r="E30" s="61" t="s">
        <v>28</v>
      </c>
      <c r="F30" s="62" t="s">
        <v>28</v>
      </c>
      <c r="G30" s="62"/>
      <c r="H30" s="24"/>
      <c r="I30" s="12"/>
    </row>
    <row r="31" spans="1:10" ht="61.5" hidden="1" customHeight="1">
      <c r="A31" s="64" t="s">
        <v>49</v>
      </c>
      <c r="B31" s="28" t="s">
        <v>31</v>
      </c>
      <c r="C31" s="28" t="s">
        <v>44</v>
      </c>
      <c r="D31" s="28" t="s">
        <v>46</v>
      </c>
      <c r="E31" s="64" t="s">
        <v>47</v>
      </c>
      <c r="F31" s="28" t="s">
        <v>48</v>
      </c>
      <c r="G31" s="28"/>
      <c r="H31" s="2"/>
      <c r="I31" s="10"/>
    </row>
    <row r="32" spans="1:10">
      <c r="A32" s="61" t="s">
        <v>51</v>
      </c>
      <c r="B32" s="62" t="s">
        <v>28</v>
      </c>
      <c r="C32" s="62" t="s">
        <v>50</v>
      </c>
      <c r="D32" s="62"/>
      <c r="E32" s="61" t="s">
        <v>28</v>
      </c>
      <c r="F32" s="62" t="s">
        <v>28</v>
      </c>
      <c r="G32" s="65">
        <f>G33</f>
        <v>4000</v>
      </c>
      <c r="H32" s="30">
        <f>H33</f>
        <v>100000</v>
      </c>
      <c r="I32" s="12">
        <f>I33</f>
        <v>100000</v>
      </c>
    </row>
    <row r="33" spans="1:10" ht="22.5">
      <c r="A33" s="64" t="s">
        <v>55</v>
      </c>
      <c r="B33" s="28" t="s">
        <v>1</v>
      </c>
      <c r="C33" s="28" t="s">
        <v>50</v>
      </c>
      <c r="D33" s="28" t="s">
        <v>52</v>
      </c>
      <c r="E33" s="64" t="s">
        <v>53</v>
      </c>
      <c r="F33" s="28" t="s">
        <v>54</v>
      </c>
      <c r="G33" s="49">
        <v>4000</v>
      </c>
      <c r="H33" s="31">
        <v>100000</v>
      </c>
      <c r="I33" s="10">
        <v>100000</v>
      </c>
    </row>
    <row r="34" spans="1:10" ht="31.5">
      <c r="A34" s="61" t="s">
        <v>57</v>
      </c>
      <c r="B34" s="62" t="s">
        <v>28</v>
      </c>
      <c r="C34" s="62" t="s">
        <v>56</v>
      </c>
      <c r="D34" s="62"/>
      <c r="E34" s="61" t="s">
        <v>28</v>
      </c>
      <c r="F34" s="62" t="s">
        <v>28</v>
      </c>
      <c r="G34" s="65">
        <f>G36+G37</f>
        <v>679300</v>
      </c>
      <c r="H34" s="30" t="e">
        <f>H36+H37+#REF!+#REF!</f>
        <v>#REF!</v>
      </c>
      <c r="I34" s="30" t="e">
        <f>I36+I37+#REF!+#REF!</f>
        <v>#REF!</v>
      </c>
      <c r="J34" s="29"/>
    </row>
    <row r="35" spans="1:10" ht="60.75" hidden="1" customHeight="1">
      <c r="A35" s="66"/>
      <c r="B35" s="67" t="s">
        <v>31</v>
      </c>
      <c r="C35" s="67" t="s">
        <v>56</v>
      </c>
      <c r="D35" s="67" t="s">
        <v>154</v>
      </c>
      <c r="E35" s="68" t="s">
        <v>155</v>
      </c>
      <c r="F35" s="67" t="s">
        <v>34</v>
      </c>
      <c r="G35" s="67"/>
      <c r="H35" s="30" t="e">
        <f>H36+H37+#REF!+#REF!+#REF!+H40</f>
        <v>#REF!</v>
      </c>
      <c r="I35" s="21"/>
    </row>
    <row r="36" spans="1:10" ht="33.75" customHeight="1">
      <c r="A36" s="64" t="s">
        <v>60</v>
      </c>
      <c r="B36" s="28" t="s">
        <v>1</v>
      </c>
      <c r="C36" s="28" t="s">
        <v>56</v>
      </c>
      <c r="D36" s="28" t="s">
        <v>127</v>
      </c>
      <c r="E36" s="64" t="s">
        <v>58</v>
      </c>
      <c r="F36" s="28" t="s">
        <v>59</v>
      </c>
      <c r="G36" s="49">
        <v>677300</v>
      </c>
      <c r="H36" s="31">
        <v>11724860</v>
      </c>
      <c r="I36" s="10">
        <v>11784140</v>
      </c>
    </row>
    <row r="37" spans="1:10" ht="54" customHeight="1">
      <c r="A37" s="64"/>
      <c r="B37" s="28" t="s">
        <v>1</v>
      </c>
      <c r="C37" s="28" t="s">
        <v>56</v>
      </c>
      <c r="D37" s="28" t="s">
        <v>132</v>
      </c>
      <c r="E37" s="64" t="s">
        <v>133</v>
      </c>
      <c r="F37" s="28" t="s">
        <v>34</v>
      </c>
      <c r="G37" s="90">
        <v>2000</v>
      </c>
      <c r="H37" s="2" t="s">
        <v>160</v>
      </c>
      <c r="I37" s="10">
        <v>10700</v>
      </c>
    </row>
    <row r="38" spans="1:10" ht="31.5" customHeight="1">
      <c r="A38" s="84" t="s">
        <v>135</v>
      </c>
      <c r="B38" s="85"/>
      <c r="C38" s="85" t="s">
        <v>134</v>
      </c>
      <c r="D38" s="85"/>
      <c r="E38" s="84"/>
      <c r="F38" s="85"/>
      <c r="G38" s="89">
        <f>G39</f>
        <v>30600</v>
      </c>
      <c r="H38" s="11"/>
      <c r="I38" s="43"/>
    </row>
    <row r="39" spans="1:10" ht="36" customHeight="1">
      <c r="A39" s="86"/>
      <c r="B39" s="87" t="s">
        <v>1</v>
      </c>
      <c r="C39" s="87" t="s">
        <v>134</v>
      </c>
      <c r="D39" s="87" t="s">
        <v>136</v>
      </c>
      <c r="E39" s="86" t="s">
        <v>137</v>
      </c>
      <c r="F39" s="87" t="s">
        <v>34</v>
      </c>
      <c r="G39" s="88">
        <v>30600</v>
      </c>
      <c r="H39" s="11"/>
      <c r="I39" s="43"/>
    </row>
    <row r="40" spans="1:10" ht="28.5" customHeight="1">
      <c r="A40" s="61" t="s">
        <v>139</v>
      </c>
      <c r="B40" s="62" t="s">
        <v>28</v>
      </c>
      <c r="C40" s="62" t="s">
        <v>138</v>
      </c>
      <c r="D40" s="62"/>
      <c r="E40" s="61" t="s">
        <v>28</v>
      </c>
      <c r="F40" s="62" t="s">
        <v>28</v>
      </c>
      <c r="G40" s="65">
        <f>G41+G42</f>
        <v>95700</v>
      </c>
      <c r="H40" s="30">
        <f>H41+H42</f>
        <v>1372360</v>
      </c>
      <c r="I40" s="30">
        <f>I41+I42</f>
        <v>1372360</v>
      </c>
    </row>
    <row r="41" spans="1:10" ht="51" hidden="1" customHeight="1">
      <c r="A41" s="64"/>
      <c r="B41" s="28" t="s">
        <v>31</v>
      </c>
      <c r="C41" s="28" t="s">
        <v>61</v>
      </c>
      <c r="D41" s="28" t="s">
        <v>62</v>
      </c>
      <c r="E41" s="64" t="s">
        <v>63</v>
      </c>
      <c r="F41" s="28" t="s">
        <v>34</v>
      </c>
      <c r="G41" s="28"/>
      <c r="H41" s="2"/>
      <c r="I41" s="10"/>
    </row>
    <row r="42" spans="1:10" ht="33.75">
      <c r="A42" s="64"/>
      <c r="B42" s="28" t="s">
        <v>1</v>
      </c>
      <c r="C42" s="28" t="s">
        <v>138</v>
      </c>
      <c r="D42" s="28" t="s">
        <v>127</v>
      </c>
      <c r="E42" s="64" t="s">
        <v>64</v>
      </c>
      <c r="F42" s="28" t="s">
        <v>172</v>
      </c>
      <c r="G42" s="49">
        <v>95700</v>
      </c>
      <c r="H42" s="31">
        <v>1372360</v>
      </c>
      <c r="I42" s="10">
        <v>1372360</v>
      </c>
    </row>
    <row r="43" spans="1:10" ht="135.75" hidden="1" customHeight="1">
      <c r="A43" s="64" t="s">
        <v>49</v>
      </c>
      <c r="B43" s="28" t="s">
        <v>31</v>
      </c>
      <c r="C43" s="28" t="s">
        <v>65</v>
      </c>
      <c r="D43" s="28" t="s">
        <v>66</v>
      </c>
      <c r="E43" s="72" t="s">
        <v>67</v>
      </c>
      <c r="F43" s="28" t="s">
        <v>48</v>
      </c>
      <c r="G43" s="28"/>
      <c r="H43" s="2"/>
      <c r="I43" s="10"/>
    </row>
    <row r="44" spans="1:10" ht="101.25" hidden="1">
      <c r="A44" s="64" t="s">
        <v>49</v>
      </c>
      <c r="B44" s="28" t="s">
        <v>31</v>
      </c>
      <c r="C44" s="28" t="s">
        <v>65</v>
      </c>
      <c r="D44" s="28" t="s">
        <v>68</v>
      </c>
      <c r="E44" s="64" t="s">
        <v>69</v>
      </c>
      <c r="F44" s="28" t="s">
        <v>48</v>
      </c>
      <c r="G44" s="28"/>
      <c r="H44" s="2"/>
      <c r="I44" s="10"/>
    </row>
    <row r="45" spans="1:10" ht="25.5" customHeight="1">
      <c r="A45" s="61" t="s">
        <v>71</v>
      </c>
      <c r="B45" s="62" t="s">
        <v>28</v>
      </c>
      <c r="C45" s="62" t="s">
        <v>70</v>
      </c>
      <c r="D45" s="62"/>
      <c r="E45" s="61" t="s">
        <v>28</v>
      </c>
      <c r="F45" s="62" t="s">
        <v>28</v>
      </c>
      <c r="G45" s="65">
        <f>G46</f>
        <v>268000</v>
      </c>
      <c r="H45" s="30" t="str">
        <f>H46</f>
        <v>6499600</v>
      </c>
      <c r="I45" s="30">
        <f>I46</f>
        <v>6499600</v>
      </c>
    </row>
    <row r="46" spans="1:10" ht="71.25" customHeight="1">
      <c r="A46" s="64"/>
      <c r="B46" s="28" t="s">
        <v>1</v>
      </c>
      <c r="C46" s="28" t="s">
        <v>70</v>
      </c>
      <c r="D46" s="28" t="s">
        <v>9</v>
      </c>
      <c r="E46" s="64" t="s">
        <v>11</v>
      </c>
      <c r="F46" s="28" t="s">
        <v>173</v>
      </c>
      <c r="G46" s="49">
        <v>268000</v>
      </c>
      <c r="H46" s="31" t="s">
        <v>159</v>
      </c>
      <c r="I46" s="31">
        <v>6499600</v>
      </c>
    </row>
    <row r="47" spans="1:10" ht="16.5" hidden="1" customHeight="1">
      <c r="A47" s="61" t="s">
        <v>73</v>
      </c>
      <c r="B47" s="62" t="s">
        <v>28</v>
      </c>
      <c r="C47" s="62" t="s">
        <v>72</v>
      </c>
      <c r="D47" s="62"/>
      <c r="E47" s="61" t="s">
        <v>28</v>
      </c>
      <c r="F47" s="62" t="s">
        <v>28</v>
      </c>
      <c r="G47" s="62"/>
      <c r="H47" s="4"/>
      <c r="I47" s="12"/>
    </row>
    <row r="48" spans="1:10" ht="90" hidden="1">
      <c r="A48" s="64"/>
      <c r="B48" s="28" t="s">
        <v>31</v>
      </c>
      <c r="C48" s="28" t="s">
        <v>72</v>
      </c>
      <c r="D48" s="28" t="s">
        <v>74</v>
      </c>
      <c r="E48" s="64" t="s">
        <v>75</v>
      </c>
      <c r="F48" s="28" t="s">
        <v>34</v>
      </c>
      <c r="G48" s="28"/>
      <c r="H48" s="2"/>
      <c r="I48" s="10"/>
    </row>
    <row r="49" spans="1:10" ht="25.5" hidden="1" customHeight="1">
      <c r="A49" s="64"/>
      <c r="B49" s="28" t="s">
        <v>31</v>
      </c>
      <c r="C49" s="28" t="s">
        <v>72</v>
      </c>
      <c r="D49" s="28" t="s">
        <v>76</v>
      </c>
      <c r="E49" s="64" t="s">
        <v>77</v>
      </c>
      <c r="F49" s="28" t="s">
        <v>34</v>
      </c>
      <c r="G49" s="28"/>
      <c r="H49" s="2"/>
      <c r="I49" s="10"/>
    </row>
    <row r="50" spans="1:10" ht="60.75" hidden="1" customHeight="1">
      <c r="A50" s="64"/>
      <c r="B50" s="28" t="s">
        <v>31</v>
      </c>
      <c r="C50" s="28" t="s">
        <v>78</v>
      </c>
      <c r="D50" s="28" t="s">
        <v>79</v>
      </c>
      <c r="E50" s="64" t="s">
        <v>80</v>
      </c>
      <c r="F50" s="28" t="s">
        <v>34</v>
      </c>
      <c r="G50" s="28"/>
      <c r="H50" s="2"/>
      <c r="I50" s="10"/>
    </row>
    <row r="51" spans="1:10" ht="33" customHeight="1">
      <c r="A51" s="61" t="s">
        <v>82</v>
      </c>
      <c r="B51" s="62" t="s">
        <v>28</v>
      </c>
      <c r="C51" s="62" t="s">
        <v>81</v>
      </c>
      <c r="D51" s="62"/>
      <c r="E51" s="61" t="s">
        <v>28</v>
      </c>
      <c r="F51" s="62" t="s">
        <v>28</v>
      </c>
      <c r="G51" s="65">
        <f>G52+G53</f>
        <v>109200</v>
      </c>
      <c r="H51" s="30" t="str">
        <f>H52</f>
        <v>115500</v>
      </c>
      <c r="I51" s="30"/>
    </row>
    <row r="52" spans="1:10" ht="22.5" customHeight="1">
      <c r="A52" s="69"/>
      <c r="B52" s="70" t="s">
        <v>1</v>
      </c>
      <c r="C52" s="70" t="s">
        <v>81</v>
      </c>
      <c r="D52" s="70" t="s">
        <v>141</v>
      </c>
      <c r="E52" s="69" t="s">
        <v>142</v>
      </c>
      <c r="F52" s="70" t="s">
        <v>34</v>
      </c>
      <c r="G52" s="70" t="s">
        <v>176</v>
      </c>
      <c r="H52" s="2" t="s">
        <v>170</v>
      </c>
      <c r="I52" s="10"/>
    </row>
    <row r="53" spans="1:10" ht="35.25" customHeight="1">
      <c r="A53" s="86"/>
      <c r="B53" s="87" t="s">
        <v>1</v>
      </c>
      <c r="C53" s="87" t="s">
        <v>81</v>
      </c>
      <c r="D53" s="87" t="s">
        <v>174</v>
      </c>
      <c r="E53" s="86" t="s">
        <v>126</v>
      </c>
      <c r="F53" s="87" t="s">
        <v>34</v>
      </c>
      <c r="G53" s="87" t="s">
        <v>175</v>
      </c>
      <c r="H53" s="11"/>
      <c r="I53" s="43"/>
    </row>
    <row r="54" spans="1:10" ht="31.5">
      <c r="A54" s="61" t="s">
        <v>84</v>
      </c>
      <c r="B54" s="62" t="s">
        <v>28</v>
      </c>
      <c r="C54" s="62" t="s">
        <v>83</v>
      </c>
      <c r="D54" s="62"/>
      <c r="E54" s="61" t="s">
        <v>28</v>
      </c>
      <c r="F54" s="62" t="s">
        <v>28</v>
      </c>
      <c r="G54" s="65">
        <f>G55+G56+G57</f>
        <v>469800</v>
      </c>
      <c r="H54" s="30">
        <f>H55</f>
        <v>1213200</v>
      </c>
      <c r="I54" s="30">
        <f>I55</f>
        <v>1213200</v>
      </c>
    </row>
    <row r="55" spans="1:10" ht="26.25" customHeight="1">
      <c r="A55" s="69"/>
      <c r="B55" s="70" t="s">
        <v>1</v>
      </c>
      <c r="C55" s="70" t="s">
        <v>83</v>
      </c>
      <c r="D55" s="70" t="s">
        <v>127</v>
      </c>
      <c r="E55" s="69" t="s">
        <v>109</v>
      </c>
      <c r="F55" s="70" t="s">
        <v>59</v>
      </c>
      <c r="G55" s="71">
        <v>407000</v>
      </c>
      <c r="H55" s="31">
        <v>1213200</v>
      </c>
      <c r="I55" s="10">
        <v>1213200</v>
      </c>
    </row>
    <row r="56" spans="1:10" ht="55.5" customHeight="1">
      <c r="A56" s="86"/>
      <c r="B56" s="87" t="s">
        <v>1</v>
      </c>
      <c r="C56" s="87" t="s">
        <v>83</v>
      </c>
      <c r="D56" s="87" t="s">
        <v>87</v>
      </c>
      <c r="E56" s="86" t="s">
        <v>6</v>
      </c>
      <c r="F56" s="87" t="s">
        <v>59</v>
      </c>
      <c r="G56" s="91">
        <v>11500</v>
      </c>
      <c r="H56" s="42"/>
      <c r="I56" s="43"/>
    </row>
    <row r="57" spans="1:10" ht="81.75" customHeight="1">
      <c r="A57" s="69"/>
      <c r="B57" s="70" t="s">
        <v>1</v>
      </c>
      <c r="C57" s="70" t="s">
        <v>83</v>
      </c>
      <c r="D57" s="70" t="s">
        <v>9</v>
      </c>
      <c r="E57" s="64" t="s">
        <v>11</v>
      </c>
      <c r="F57" s="70" t="s">
        <v>173</v>
      </c>
      <c r="G57" s="71">
        <v>51300</v>
      </c>
      <c r="H57" s="42"/>
      <c r="I57" s="43"/>
    </row>
    <row r="58" spans="1:10" ht="23.25" customHeight="1">
      <c r="A58" s="61" t="s">
        <v>94</v>
      </c>
      <c r="B58" s="62" t="s">
        <v>28</v>
      </c>
      <c r="C58" s="62" t="s">
        <v>93</v>
      </c>
      <c r="D58" s="62"/>
      <c r="E58" s="61" t="s">
        <v>28</v>
      </c>
      <c r="F58" s="62" t="s">
        <v>28</v>
      </c>
      <c r="G58" s="65">
        <f>G60+G61+G62</f>
        <v>1642500</v>
      </c>
      <c r="H58" s="30" t="e">
        <f>H59+H60+H61+H62+H63+H64+H65+H66+H67+H68+#REF!+H69+H70+H71</f>
        <v>#REF!</v>
      </c>
      <c r="I58" s="30" t="e">
        <f>I59+I60+I61+I62+I63+I64+I65+I66+I67+I68+#REF!+I69+I70+I71</f>
        <v>#REF!</v>
      </c>
      <c r="J58" s="29"/>
    </row>
    <row r="59" spans="1:10" ht="22.5" hidden="1">
      <c r="A59" s="64" t="s">
        <v>86</v>
      </c>
      <c r="B59" s="28" t="s">
        <v>31</v>
      </c>
      <c r="C59" s="28" t="s">
        <v>93</v>
      </c>
      <c r="D59" s="28" t="s">
        <v>40</v>
      </c>
      <c r="E59" s="64" t="s">
        <v>41</v>
      </c>
      <c r="F59" s="28" t="s">
        <v>85</v>
      </c>
      <c r="G59" s="28"/>
      <c r="H59" s="2"/>
      <c r="I59" s="10"/>
    </row>
    <row r="60" spans="1:10" ht="60" customHeight="1">
      <c r="A60" s="64" t="s">
        <v>86</v>
      </c>
      <c r="B60" s="28" t="s">
        <v>1</v>
      </c>
      <c r="C60" s="28" t="s">
        <v>93</v>
      </c>
      <c r="D60" s="28" t="s">
        <v>177</v>
      </c>
      <c r="E60" s="64" t="s">
        <v>178</v>
      </c>
      <c r="F60" s="28" t="s">
        <v>85</v>
      </c>
      <c r="G60" s="28" t="s">
        <v>181</v>
      </c>
      <c r="H60" s="2" t="s">
        <v>161</v>
      </c>
      <c r="I60" s="10">
        <v>123600</v>
      </c>
    </row>
    <row r="61" spans="1:10" ht="57" customHeight="1">
      <c r="A61" s="64" t="s">
        <v>86</v>
      </c>
      <c r="B61" s="28" t="s">
        <v>1</v>
      </c>
      <c r="C61" s="28" t="s">
        <v>93</v>
      </c>
      <c r="D61" s="28" t="s">
        <v>87</v>
      </c>
      <c r="E61" s="86" t="s">
        <v>6</v>
      </c>
      <c r="F61" s="28" t="s">
        <v>85</v>
      </c>
      <c r="G61" s="28" t="s">
        <v>179</v>
      </c>
      <c r="H61" s="2" t="s">
        <v>168</v>
      </c>
      <c r="I61" s="10">
        <v>7732900</v>
      </c>
    </row>
    <row r="62" spans="1:10" ht="56.25" customHeight="1">
      <c r="A62" s="64"/>
      <c r="B62" s="28" t="s">
        <v>1</v>
      </c>
      <c r="C62" s="28" t="s">
        <v>93</v>
      </c>
      <c r="D62" s="28" t="s">
        <v>9</v>
      </c>
      <c r="E62" s="64" t="s">
        <v>11</v>
      </c>
      <c r="F62" s="28" t="s">
        <v>173</v>
      </c>
      <c r="G62" s="49">
        <v>232400</v>
      </c>
      <c r="H62" s="31">
        <v>6356670</v>
      </c>
      <c r="I62" s="10">
        <v>6381900</v>
      </c>
    </row>
    <row r="63" spans="1:10" ht="84.75" hidden="1" customHeight="1">
      <c r="A63" s="64" t="s">
        <v>86</v>
      </c>
      <c r="B63" s="28" t="s">
        <v>31</v>
      </c>
      <c r="C63" s="28" t="s">
        <v>93</v>
      </c>
      <c r="D63" s="28" t="s">
        <v>87</v>
      </c>
      <c r="E63" s="64" t="s">
        <v>88</v>
      </c>
      <c r="F63" s="28" t="s">
        <v>85</v>
      </c>
      <c r="G63" s="28"/>
      <c r="H63" s="2"/>
      <c r="I63" s="10"/>
    </row>
    <row r="64" spans="1:10" ht="90" hidden="1">
      <c r="A64" s="64" t="s">
        <v>86</v>
      </c>
      <c r="B64" s="28" t="s">
        <v>31</v>
      </c>
      <c r="C64" s="28" t="s">
        <v>93</v>
      </c>
      <c r="D64" s="28" t="s">
        <v>95</v>
      </c>
      <c r="E64" s="64" t="s">
        <v>89</v>
      </c>
      <c r="F64" s="28" t="s">
        <v>85</v>
      </c>
      <c r="G64" s="28"/>
      <c r="H64" s="2"/>
      <c r="I64" s="10"/>
    </row>
    <row r="65" spans="1:10" ht="90" hidden="1">
      <c r="A65" s="64" t="s">
        <v>91</v>
      </c>
      <c r="B65" s="28" t="s">
        <v>31</v>
      </c>
      <c r="C65" s="28" t="s">
        <v>93</v>
      </c>
      <c r="D65" s="28" t="s">
        <v>96</v>
      </c>
      <c r="E65" s="64" t="s">
        <v>89</v>
      </c>
      <c r="F65" s="28" t="s">
        <v>90</v>
      </c>
      <c r="G65" s="28"/>
      <c r="H65" s="2"/>
      <c r="I65" s="10"/>
    </row>
    <row r="66" spans="1:10" ht="112.5" hidden="1">
      <c r="A66" s="64" t="s">
        <v>91</v>
      </c>
      <c r="B66" s="28" t="s">
        <v>31</v>
      </c>
      <c r="C66" s="28" t="s">
        <v>93</v>
      </c>
      <c r="D66" s="28" t="s">
        <v>97</v>
      </c>
      <c r="E66" s="72" t="s">
        <v>92</v>
      </c>
      <c r="F66" s="28" t="s">
        <v>90</v>
      </c>
      <c r="G66" s="28"/>
      <c r="H66" s="2"/>
      <c r="I66" s="10"/>
    </row>
    <row r="67" spans="1:10" ht="45" hidden="1">
      <c r="A67" s="64" t="s">
        <v>91</v>
      </c>
      <c r="B67" s="28" t="s">
        <v>31</v>
      </c>
      <c r="C67" s="28" t="s">
        <v>93</v>
      </c>
      <c r="D67" s="28" t="s">
        <v>98</v>
      </c>
      <c r="E67" s="64" t="s">
        <v>99</v>
      </c>
      <c r="F67" s="28" t="s">
        <v>90</v>
      </c>
      <c r="G67" s="28"/>
      <c r="H67" s="2"/>
      <c r="I67" s="10"/>
    </row>
    <row r="68" spans="1:10" ht="56.25" hidden="1">
      <c r="A68" s="64" t="s">
        <v>86</v>
      </c>
      <c r="B68" s="28" t="s">
        <v>31</v>
      </c>
      <c r="C68" s="28" t="s">
        <v>93</v>
      </c>
      <c r="D68" s="28" t="s">
        <v>100</v>
      </c>
      <c r="E68" s="64" t="s">
        <v>101</v>
      </c>
      <c r="F68" s="28" t="s">
        <v>85</v>
      </c>
      <c r="G68" s="28"/>
      <c r="H68" s="2"/>
      <c r="I68" s="10"/>
    </row>
    <row r="69" spans="1:10" ht="33.75" hidden="1">
      <c r="A69" s="64" t="s">
        <v>86</v>
      </c>
      <c r="B69" s="28" t="s">
        <v>31</v>
      </c>
      <c r="C69" s="28" t="s">
        <v>93</v>
      </c>
      <c r="D69" s="28" t="s">
        <v>102</v>
      </c>
      <c r="E69" s="64" t="s">
        <v>103</v>
      </c>
      <c r="F69" s="28" t="s">
        <v>85</v>
      </c>
      <c r="G69" s="28"/>
      <c r="H69" s="2"/>
      <c r="I69" s="10"/>
    </row>
    <row r="70" spans="1:10" ht="22.5" hidden="1">
      <c r="A70" s="64" t="s">
        <v>91</v>
      </c>
      <c r="B70" s="28" t="s">
        <v>31</v>
      </c>
      <c r="C70" s="28" t="s">
        <v>93</v>
      </c>
      <c r="D70" s="28" t="s">
        <v>104</v>
      </c>
      <c r="E70" s="64" t="s">
        <v>105</v>
      </c>
      <c r="F70" s="28" t="s">
        <v>90</v>
      </c>
      <c r="G70" s="28"/>
      <c r="H70" s="2"/>
      <c r="I70" s="10"/>
    </row>
    <row r="71" spans="1:10" ht="57" hidden="1" customHeight="1">
      <c r="A71" s="64" t="s">
        <v>91</v>
      </c>
      <c r="B71" s="28" t="s">
        <v>31</v>
      </c>
      <c r="C71" s="28" t="s">
        <v>93</v>
      </c>
      <c r="D71" s="28" t="s">
        <v>106</v>
      </c>
      <c r="E71" s="64" t="s">
        <v>107</v>
      </c>
      <c r="F71" s="28" t="s">
        <v>90</v>
      </c>
      <c r="G71" s="28"/>
      <c r="H71" s="2"/>
      <c r="I71" s="10"/>
    </row>
    <row r="72" spans="1:10" ht="56.25" hidden="1">
      <c r="A72" s="64" t="s">
        <v>91</v>
      </c>
      <c r="B72" s="28" t="s">
        <v>31</v>
      </c>
      <c r="C72" s="28" t="s">
        <v>108</v>
      </c>
      <c r="D72" s="28" t="s">
        <v>110</v>
      </c>
      <c r="E72" s="64" t="s">
        <v>111</v>
      </c>
      <c r="F72" s="28" t="s">
        <v>90</v>
      </c>
      <c r="G72" s="49"/>
      <c r="H72" s="31"/>
      <c r="I72" s="10"/>
    </row>
    <row r="73" spans="1:10" ht="77.25" hidden="1" customHeight="1">
      <c r="A73" s="64" t="s">
        <v>17</v>
      </c>
      <c r="B73" s="28" t="s">
        <v>31</v>
      </c>
      <c r="C73" s="28" t="s">
        <v>108</v>
      </c>
      <c r="D73" s="28" t="s">
        <v>112</v>
      </c>
      <c r="E73" s="64" t="s">
        <v>113</v>
      </c>
      <c r="F73" s="28" t="s">
        <v>90</v>
      </c>
      <c r="G73" s="49"/>
      <c r="H73" s="31"/>
      <c r="I73" s="10"/>
    </row>
    <row r="74" spans="1:10" ht="23.25" customHeight="1">
      <c r="A74" s="61" t="s">
        <v>129</v>
      </c>
      <c r="B74" s="62" t="s">
        <v>28</v>
      </c>
      <c r="C74" s="62" t="s">
        <v>128</v>
      </c>
      <c r="D74" s="62"/>
      <c r="E74" s="61" t="s">
        <v>28</v>
      </c>
      <c r="F74" s="62" t="s">
        <v>28</v>
      </c>
      <c r="G74" s="65">
        <f>G75</f>
        <v>9000</v>
      </c>
      <c r="H74" s="30" t="str">
        <f>H75</f>
        <v>132000</v>
      </c>
      <c r="I74" s="30">
        <f>I75</f>
        <v>132000</v>
      </c>
    </row>
    <row r="75" spans="1:10" ht="69.75" customHeight="1">
      <c r="A75" s="64"/>
      <c r="B75" s="28" t="s">
        <v>1</v>
      </c>
      <c r="C75" s="28" t="s">
        <v>128</v>
      </c>
      <c r="D75" s="28" t="s">
        <v>9</v>
      </c>
      <c r="E75" s="64" t="s">
        <v>11</v>
      </c>
      <c r="F75" s="28" t="s">
        <v>173</v>
      </c>
      <c r="G75" s="49">
        <v>9000</v>
      </c>
      <c r="H75" s="31" t="s">
        <v>163</v>
      </c>
      <c r="I75" s="10">
        <v>132000</v>
      </c>
    </row>
    <row r="76" spans="1:10" ht="21">
      <c r="A76" s="61" t="s">
        <v>180</v>
      </c>
      <c r="B76" s="62" t="s">
        <v>28</v>
      </c>
      <c r="C76" s="62" t="s">
        <v>130</v>
      </c>
      <c r="D76" s="62"/>
      <c r="E76" s="61" t="s">
        <v>28</v>
      </c>
      <c r="F76" s="62" t="s">
        <v>28</v>
      </c>
      <c r="G76" s="65">
        <f>G79</f>
        <v>29400</v>
      </c>
      <c r="H76" s="30" t="e">
        <f>H79+H80+#REF!</f>
        <v>#REF!</v>
      </c>
      <c r="I76" s="30" t="e">
        <f>I79+I80+#REF!</f>
        <v>#REF!</v>
      </c>
      <c r="J76" s="29"/>
    </row>
    <row r="77" spans="1:10" ht="123.75" hidden="1" customHeight="1">
      <c r="A77" s="64" t="s">
        <v>118</v>
      </c>
      <c r="B77" s="28" t="s">
        <v>31</v>
      </c>
      <c r="C77" s="28" t="s">
        <v>116</v>
      </c>
      <c r="D77" s="28" t="s">
        <v>117</v>
      </c>
      <c r="E77" s="72" t="s">
        <v>162</v>
      </c>
      <c r="F77" s="28" t="s">
        <v>19</v>
      </c>
      <c r="G77" s="28"/>
      <c r="H77" s="2"/>
      <c r="I77" s="10"/>
    </row>
    <row r="78" spans="1:10" ht="101.25" hidden="1">
      <c r="A78" s="64" t="s">
        <v>115</v>
      </c>
      <c r="B78" s="28" t="s">
        <v>31</v>
      </c>
      <c r="C78" s="28" t="s">
        <v>116</v>
      </c>
      <c r="D78" s="28" t="s">
        <v>119</v>
      </c>
      <c r="E78" s="72" t="s">
        <v>120</v>
      </c>
      <c r="F78" s="28" t="s">
        <v>114</v>
      </c>
      <c r="G78" s="28"/>
      <c r="H78" s="2"/>
      <c r="I78" s="10"/>
    </row>
    <row r="79" spans="1:10" ht="70.5" customHeight="1">
      <c r="A79" s="64"/>
      <c r="B79" s="28" t="s">
        <v>1</v>
      </c>
      <c r="C79" s="28" t="s">
        <v>130</v>
      </c>
      <c r="D79" s="28" t="s">
        <v>9</v>
      </c>
      <c r="E79" s="64" t="s">
        <v>11</v>
      </c>
      <c r="F79" s="28" t="s">
        <v>173</v>
      </c>
      <c r="G79" s="49">
        <v>29400</v>
      </c>
      <c r="H79" s="31">
        <v>300500</v>
      </c>
      <c r="I79" s="10">
        <v>300500</v>
      </c>
    </row>
    <row r="80" spans="1:10" ht="70.5" hidden="1" customHeight="1">
      <c r="A80" s="64" t="s">
        <v>115</v>
      </c>
      <c r="B80" s="28" t="s">
        <v>31</v>
      </c>
      <c r="C80" s="28" t="s">
        <v>116</v>
      </c>
      <c r="D80" s="28" t="s">
        <v>121</v>
      </c>
      <c r="E80" s="64" t="s">
        <v>122</v>
      </c>
      <c r="F80" s="28" t="s">
        <v>114</v>
      </c>
      <c r="G80" s="49"/>
      <c r="H80" s="31"/>
      <c r="I80" s="10"/>
    </row>
    <row r="81" spans="1:10" ht="135.75" hidden="1" customHeight="1">
      <c r="A81" s="64"/>
      <c r="B81" s="28" t="s">
        <v>31</v>
      </c>
      <c r="C81" s="28" t="s">
        <v>123</v>
      </c>
      <c r="D81" s="28" t="s">
        <v>124</v>
      </c>
      <c r="E81" s="72" t="s">
        <v>125</v>
      </c>
      <c r="F81" s="28" t="s">
        <v>34</v>
      </c>
      <c r="G81" s="28"/>
      <c r="H81" s="2"/>
      <c r="I81" s="10"/>
    </row>
    <row r="82" spans="1:10" ht="0.75" customHeight="1">
      <c r="A82" s="64"/>
      <c r="B82" s="28" t="s">
        <v>131</v>
      </c>
      <c r="C82" s="28" t="s">
        <v>140</v>
      </c>
      <c r="D82" s="28" t="s">
        <v>143</v>
      </c>
      <c r="E82" s="72" t="s">
        <v>144</v>
      </c>
      <c r="F82" s="28" t="s">
        <v>34</v>
      </c>
      <c r="G82" s="28"/>
      <c r="H82" s="2"/>
      <c r="I82" s="10"/>
    </row>
    <row r="83" spans="1:10" ht="18.75" customHeight="1">
      <c r="A83" s="73"/>
      <c r="B83" s="74"/>
      <c r="C83" s="74"/>
      <c r="D83" s="74"/>
      <c r="E83" s="73"/>
      <c r="F83" s="75"/>
      <c r="G83" s="76">
        <f>G76+G74+G58+G54+G51+G45+G40+G38+G34+G32+G24+G22+G20</f>
        <v>4534700</v>
      </c>
      <c r="H83" s="44" t="e">
        <f>H19+#REF!+#REF!+#REF!+#REF!+#REF!+#REF!</f>
        <v>#REF!</v>
      </c>
      <c r="I83" s="3" t="e">
        <f>I19+#REF!+#REF!+#REF!+#REF!+#REF!+#REF!</f>
        <v>#REF!</v>
      </c>
      <c r="J83" s="29"/>
    </row>
    <row r="84" spans="1:10" ht="15" hidden="1" customHeight="1">
      <c r="A84" s="77"/>
      <c r="B84" s="27"/>
      <c r="C84" s="27"/>
      <c r="D84" s="27"/>
      <c r="E84" s="27"/>
      <c r="F84" s="27"/>
      <c r="G84" s="27"/>
    </row>
    <row r="85" spans="1:10" ht="15.75" hidden="1" customHeight="1">
      <c r="A85" s="77"/>
      <c r="B85" s="27"/>
      <c r="C85" s="27"/>
      <c r="D85" s="27"/>
      <c r="E85" s="27"/>
      <c r="F85" s="78">
        <v>100</v>
      </c>
      <c r="G85" s="79" t="e">
        <f>G86+G87+G88+G90+G91+G89</f>
        <v>#REF!</v>
      </c>
      <c r="H85" s="40" t="e">
        <f>H86+H87+H88+H90+H91+H89</f>
        <v>#REF!</v>
      </c>
      <c r="I85" s="40" t="e">
        <f>I86+I87+I88+I90+I91+I89</f>
        <v>#REF!</v>
      </c>
      <c r="J85" s="52"/>
    </row>
    <row r="86" spans="1:10" ht="14.25" hidden="1" customHeight="1">
      <c r="A86" s="77"/>
      <c r="B86" s="27"/>
      <c r="C86" s="27"/>
      <c r="D86" s="27"/>
      <c r="E86" s="27"/>
      <c r="F86" s="27">
        <v>102</v>
      </c>
      <c r="G86" s="51" t="str">
        <f>G20</f>
        <v>368700</v>
      </c>
      <c r="H86" s="33" t="str">
        <f>H20</f>
        <v>899420</v>
      </c>
      <c r="I86" s="33">
        <f>I20</f>
        <v>899420</v>
      </c>
    </row>
    <row r="87" spans="1:10" hidden="1">
      <c r="A87" s="27"/>
      <c r="B87" s="27"/>
      <c r="C87" s="27"/>
      <c r="D87" s="27"/>
      <c r="E87" s="27"/>
      <c r="F87" s="27">
        <v>103</v>
      </c>
      <c r="G87" s="29" t="str">
        <f>G22</f>
        <v>210600</v>
      </c>
      <c r="H87" s="20" t="str">
        <f>H22</f>
        <v>2114700</v>
      </c>
      <c r="I87" s="20">
        <f>I22</f>
        <v>2114700</v>
      </c>
    </row>
    <row r="88" spans="1:10" hidden="1">
      <c r="A88" s="27"/>
      <c r="B88" s="27"/>
      <c r="C88" s="27"/>
      <c r="D88" s="27"/>
      <c r="E88" s="27"/>
      <c r="F88" s="27">
        <v>104</v>
      </c>
      <c r="G88" s="29">
        <f>G24</f>
        <v>617900</v>
      </c>
      <c r="H88" s="20" t="e">
        <f>H24</f>
        <v>#REF!</v>
      </c>
      <c r="I88" s="20" t="e">
        <f>I24</f>
        <v>#REF!</v>
      </c>
    </row>
    <row r="89" spans="1:10" hidden="1">
      <c r="A89" s="27"/>
      <c r="B89" s="27"/>
      <c r="C89" s="27"/>
      <c r="D89" s="27"/>
      <c r="E89" s="27"/>
      <c r="F89" s="27">
        <v>106</v>
      </c>
      <c r="G89" s="29" t="e">
        <f>#REF!</f>
        <v>#REF!</v>
      </c>
      <c r="H89" s="20" t="e">
        <f>#REF!</f>
        <v>#REF!</v>
      </c>
      <c r="I89" s="20" t="e">
        <f>#REF!</f>
        <v>#REF!</v>
      </c>
    </row>
    <row r="90" spans="1:10" hidden="1">
      <c r="A90" s="27"/>
      <c r="B90" s="27"/>
      <c r="C90" s="27"/>
      <c r="D90" s="27"/>
      <c r="E90" s="27"/>
      <c r="F90" s="27">
        <v>111</v>
      </c>
      <c r="G90" s="41">
        <f>G32</f>
        <v>4000</v>
      </c>
      <c r="H90" s="35">
        <f>H32</f>
        <v>100000</v>
      </c>
      <c r="I90" s="35">
        <f>I32</f>
        <v>100000</v>
      </c>
    </row>
    <row r="91" spans="1:10" hidden="1">
      <c r="A91" s="27"/>
      <c r="B91" s="27"/>
      <c r="C91" s="27"/>
      <c r="D91" s="27"/>
      <c r="E91" s="27"/>
      <c r="F91" s="27">
        <v>113</v>
      </c>
      <c r="G91" s="29" t="e">
        <f>G34+#REF!</f>
        <v>#REF!</v>
      </c>
      <c r="H91" s="20" t="e">
        <f>H34+#REF!</f>
        <v>#REF!</v>
      </c>
      <c r="I91" s="20" t="e">
        <f>I34+#REF!</f>
        <v>#REF!</v>
      </c>
    </row>
    <row r="92" spans="1:10" hidden="1">
      <c r="A92" s="27"/>
      <c r="B92" s="27"/>
      <c r="C92" s="27"/>
      <c r="D92" s="27"/>
      <c r="E92" s="27"/>
      <c r="F92" s="78">
        <v>200</v>
      </c>
      <c r="G92" s="41" t="e">
        <f>G93</f>
        <v>#REF!</v>
      </c>
      <c r="H92" s="36" t="e">
        <f>H93</f>
        <v>#REF!</v>
      </c>
      <c r="I92" s="36" t="e">
        <f>I93</f>
        <v>#REF!</v>
      </c>
    </row>
    <row r="93" spans="1:10" hidden="1">
      <c r="A93" s="27"/>
      <c r="B93" s="27"/>
      <c r="C93" s="27"/>
      <c r="D93" s="27"/>
      <c r="E93" s="27"/>
      <c r="F93" s="27">
        <v>203</v>
      </c>
      <c r="G93" s="41" t="e">
        <f>#REF!</f>
        <v>#REF!</v>
      </c>
      <c r="H93" s="35" t="e">
        <f>#REF!</f>
        <v>#REF!</v>
      </c>
      <c r="I93" s="35" t="e">
        <f>#REF!</f>
        <v>#REF!</v>
      </c>
    </row>
    <row r="94" spans="1:10" hidden="1">
      <c r="A94" s="27"/>
      <c r="B94" s="27"/>
      <c r="C94" s="27"/>
      <c r="D94" s="27"/>
      <c r="E94" s="27"/>
      <c r="F94" s="78">
        <v>300</v>
      </c>
      <c r="G94" s="80" t="e">
        <f>G95+G96</f>
        <v>#REF!</v>
      </c>
      <c r="H94" s="40" t="e">
        <f>H95+H96</f>
        <v>#REF!</v>
      </c>
      <c r="I94" s="38" t="e">
        <f>I95+I96</f>
        <v>#REF!</v>
      </c>
    </row>
    <row r="95" spans="1:10" hidden="1">
      <c r="A95" s="27"/>
      <c r="B95" s="27"/>
      <c r="C95" s="27"/>
      <c r="D95" s="27"/>
      <c r="E95" s="27"/>
      <c r="F95" s="27">
        <v>310</v>
      </c>
      <c r="G95" s="81" t="e">
        <f>#REF!</f>
        <v>#REF!</v>
      </c>
      <c r="H95" s="35" t="e">
        <f>#REF!</f>
        <v>#REF!</v>
      </c>
      <c r="I95" s="35" t="e">
        <f>#REF!</f>
        <v>#REF!</v>
      </c>
    </row>
    <row r="96" spans="1:10" hidden="1">
      <c r="A96" s="27"/>
      <c r="B96" s="27"/>
      <c r="C96" s="27"/>
      <c r="D96" s="27"/>
      <c r="E96" s="27"/>
      <c r="F96" s="27">
        <v>309</v>
      </c>
      <c r="G96" s="45">
        <f>G40</f>
        <v>95700</v>
      </c>
      <c r="H96" s="35">
        <f>H40</f>
        <v>1372360</v>
      </c>
      <c r="I96" s="35">
        <f>I40</f>
        <v>1372360</v>
      </c>
    </row>
    <row r="97" spans="1:10" hidden="1">
      <c r="A97" s="27"/>
      <c r="B97" s="27"/>
      <c r="C97" s="27"/>
      <c r="D97" s="27"/>
      <c r="E97" s="27"/>
      <c r="F97" s="78">
        <v>400</v>
      </c>
      <c r="G97" s="79" t="e">
        <f>G98+G99+G100</f>
        <v>#REF!</v>
      </c>
      <c r="H97" s="40" t="e">
        <f>H98+H99+H100</f>
        <v>#REF!</v>
      </c>
      <c r="I97" s="38" t="e">
        <f>I98+I99+I100</f>
        <v>#REF!</v>
      </c>
      <c r="J97" s="29"/>
    </row>
    <row r="98" spans="1:10" hidden="1">
      <c r="A98" s="27"/>
      <c r="B98" s="27"/>
      <c r="C98" s="27"/>
      <c r="D98" s="27"/>
      <c r="E98" s="27"/>
      <c r="F98" s="27">
        <v>405</v>
      </c>
      <c r="G98" s="29" t="e">
        <f>#REF!</f>
        <v>#REF!</v>
      </c>
      <c r="H98" s="41" t="e">
        <f>#REF!</f>
        <v>#REF!</v>
      </c>
      <c r="I98" s="41" t="e">
        <f>#REF!</f>
        <v>#REF!</v>
      </c>
    </row>
    <row r="99" spans="1:10" hidden="1">
      <c r="A99" s="27"/>
      <c r="B99" s="27"/>
      <c r="C99" s="27"/>
      <c r="D99" s="27"/>
      <c r="E99" s="27"/>
      <c r="F99" s="27">
        <v>408</v>
      </c>
      <c r="G99" s="41">
        <f>G45</f>
        <v>268000</v>
      </c>
      <c r="H99" s="35" t="str">
        <f>H45</f>
        <v>6499600</v>
      </c>
      <c r="I99" s="35">
        <f>I45</f>
        <v>6499600</v>
      </c>
    </row>
    <row r="100" spans="1:10" hidden="1">
      <c r="A100" s="27"/>
      <c r="B100" s="27"/>
      <c r="C100" s="27"/>
      <c r="D100" s="27"/>
      <c r="E100" s="27"/>
      <c r="F100" s="27">
        <v>412</v>
      </c>
      <c r="G100" s="29" t="e">
        <f>#REF!</f>
        <v>#REF!</v>
      </c>
      <c r="H100" s="20" t="e">
        <f>#REF!</f>
        <v>#REF!</v>
      </c>
      <c r="I100" s="20" t="e">
        <f>#REF!</f>
        <v>#REF!</v>
      </c>
    </row>
    <row r="101" spans="1:10" hidden="1">
      <c r="A101" s="27"/>
      <c r="B101" s="27"/>
      <c r="C101" s="27"/>
      <c r="D101" s="27"/>
      <c r="E101" s="27"/>
      <c r="F101" s="78">
        <v>500</v>
      </c>
      <c r="G101" s="79" t="e">
        <f>G103+G104+G105+G102</f>
        <v>#REF!</v>
      </c>
      <c r="H101" s="38" t="e">
        <f>H103+H104+H105</f>
        <v>#REF!</v>
      </c>
      <c r="I101" s="38" t="e">
        <f>I103+I104+I105</f>
        <v>#REF!</v>
      </c>
      <c r="J101" s="29"/>
    </row>
    <row r="102" spans="1:10" hidden="1">
      <c r="A102" s="27"/>
      <c r="B102" s="27"/>
      <c r="C102" s="27"/>
      <c r="D102" s="27"/>
      <c r="E102" s="27"/>
      <c r="F102" s="77">
        <v>501</v>
      </c>
      <c r="G102" s="46" t="e">
        <f>#REF!</f>
        <v>#REF!</v>
      </c>
      <c r="H102" s="46"/>
      <c r="I102" s="45"/>
      <c r="J102" s="29"/>
    </row>
    <row r="103" spans="1:10" hidden="1">
      <c r="A103" s="27"/>
      <c r="B103" s="27"/>
      <c r="C103" s="27"/>
      <c r="D103" s="27"/>
      <c r="E103" s="27"/>
      <c r="F103" s="27">
        <v>502</v>
      </c>
      <c r="G103" s="51" t="e">
        <f>#REF!</f>
        <v>#REF!</v>
      </c>
      <c r="H103" s="33" t="e">
        <f>#REF!</f>
        <v>#REF!</v>
      </c>
      <c r="I103" s="33" t="e">
        <f>#REF!</f>
        <v>#REF!</v>
      </c>
    </row>
    <row r="104" spans="1:10" hidden="1">
      <c r="A104" s="27"/>
      <c r="B104" s="27"/>
      <c r="C104" s="27"/>
      <c r="D104" s="27"/>
      <c r="E104" s="27"/>
      <c r="F104" s="27">
        <v>503</v>
      </c>
      <c r="G104" s="82">
        <f>G51</f>
        <v>109200</v>
      </c>
      <c r="H104" s="34" t="str">
        <f>H51</f>
        <v>115500</v>
      </c>
      <c r="I104" s="34">
        <f>I51</f>
        <v>0</v>
      </c>
    </row>
    <row r="105" spans="1:10" hidden="1">
      <c r="A105" s="27"/>
      <c r="B105" s="27"/>
      <c r="C105" s="27"/>
      <c r="D105" s="27"/>
      <c r="E105" s="27"/>
      <c r="F105" s="27">
        <v>505</v>
      </c>
      <c r="G105" s="29" t="e">
        <f>G54+#REF!+#REF!</f>
        <v>#REF!</v>
      </c>
      <c r="H105" s="20" t="e">
        <f>H54+#REF!+#REF!</f>
        <v>#REF!</v>
      </c>
      <c r="I105" s="20" t="e">
        <f>I54+#REF!+#REF!</f>
        <v>#REF!</v>
      </c>
    </row>
    <row r="106" spans="1:10" hidden="1">
      <c r="A106" s="27"/>
      <c r="B106" s="27"/>
      <c r="C106" s="27"/>
      <c r="D106" s="27"/>
      <c r="E106" s="27"/>
      <c r="F106" s="78">
        <v>700</v>
      </c>
      <c r="G106" s="83" t="e">
        <f>G107+G108+G109+G110</f>
        <v>#REF!</v>
      </c>
      <c r="H106" s="38" t="e">
        <f>H107+H108+H109+H110</f>
        <v>#REF!</v>
      </c>
      <c r="I106" s="38" t="e">
        <f>I107+I108+I109+I110</f>
        <v>#REF!</v>
      </c>
      <c r="J106" s="29"/>
    </row>
    <row r="107" spans="1:10" hidden="1">
      <c r="A107" s="27"/>
      <c r="B107" s="27"/>
      <c r="C107" s="27"/>
      <c r="D107" s="27"/>
      <c r="E107" s="27"/>
      <c r="F107" s="27">
        <v>701</v>
      </c>
      <c r="G107" s="29" t="e">
        <f>#REF!</f>
        <v>#REF!</v>
      </c>
      <c r="H107" s="20" t="e">
        <f>#REF!</f>
        <v>#REF!</v>
      </c>
      <c r="I107" s="20" t="e">
        <f>#REF!</f>
        <v>#REF!</v>
      </c>
    </row>
    <row r="108" spans="1:10" hidden="1">
      <c r="A108" s="27"/>
      <c r="B108" s="27"/>
      <c r="C108" s="27"/>
      <c r="D108" s="27"/>
      <c r="E108" s="27"/>
      <c r="F108" s="27">
        <v>702</v>
      </c>
      <c r="G108" s="29" t="e">
        <f>#REF!+#REF!</f>
        <v>#REF!</v>
      </c>
      <c r="H108" s="20" t="e">
        <f>#REF!+#REF!</f>
        <v>#REF!</v>
      </c>
      <c r="I108" s="20" t="e">
        <f>#REF!+#REF!</f>
        <v>#REF!</v>
      </c>
    </row>
    <row r="109" spans="1:10" hidden="1">
      <c r="A109" s="27"/>
      <c r="B109" s="27"/>
      <c r="C109" s="27"/>
      <c r="D109" s="27"/>
      <c r="E109" s="27"/>
      <c r="F109" s="27">
        <v>707</v>
      </c>
      <c r="G109" s="29" t="e">
        <f>#REF!+#REF!</f>
        <v>#REF!</v>
      </c>
      <c r="H109" s="20" t="e">
        <f>#REF!+#REF!</f>
        <v>#REF!</v>
      </c>
      <c r="I109" s="20" t="e">
        <f>#REF!+#REF!</f>
        <v>#REF!</v>
      </c>
    </row>
    <row r="110" spans="1:10" hidden="1">
      <c r="A110" s="27"/>
      <c r="B110" s="27"/>
      <c r="C110" s="27"/>
      <c r="D110" s="27"/>
      <c r="E110" s="27"/>
      <c r="F110" s="27">
        <v>709</v>
      </c>
      <c r="G110" s="29" t="e">
        <f>#REF!</f>
        <v>#REF!</v>
      </c>
      <c r="H110" s="20" t="e">
        <f>#REF!</f>
        <v>#REF!</v>
      </c>
      <c r="I110" s="20" t="e">
        <f>#REF!</f>
        <v>#REF!</v>
      </c>
    </row>
    <row r="111" spans="1:10" hidden="1">
      <c r="A111" s="27"/>
      <c r="B111" s="27"/>
      <c r="C111" s="27"/>
      <c r="D111" s="27"/>
      <c r="E111" s="27"/>
      <c r="F111" s="78">
        <v>800</v>
      </c>
      <c r="G111" s="83" t="e">
        <f>G112+G113</f>
        <v>#REF!</v>
      </c>
      <c r="H111" s="38" t="e">
        <f>H112+H113</f>
        <v>#REF!</v>
      </c>
      <c r="I111" s="38" t="e">
        <f>I112+I113</f>
        <v>#REF!</v>
      </c>
      <c r="J111" s="29"/>
    </row>
    <row r="112" spans="1:10" hidden="1">
      <c r="A112" s="27"/>
      <c r="B112" s="27"/>
      <c r="C112" s="27"/>
      <c r="D112" s="27"/>
      <c r="E112" s="27"/>
      <c r="F112" s="27">
        <v>801</v>
      </c>
      <c r="G112" s="29">
        <f>G58</f>
        <v>1642500</v>
      </c>
      <c r="H112" s="20" t="e">
        <f>H58</f>
        <v>#REF!</v>
      </c>
      <c r="I112" s="20" t="e">
        <f>I58</f>
        <v>#REF!</v>
      </c>
    </row>
    <row r="113" spans="1:10" hidden="1">
      <c r="A113" s="27"/>
      <c r="B113" s="27"/>
      <c r="C113" s="27"/>
      <c r="D113" s="27"/>
      <c r="E113" s="27"/>
      <c r="F113" s="27">
        <v>804</v>
      </c>
      <c r="G113" s="51" t="e">
        <f>#REF!+#REF!</f>
        <v>#REF!</v>
      </c>
      <c r="H113" s="20" t="e">
        <f>#REF!</f>
        <v>#REF!</v>
      </c>
      <c r="I113" s="20" t="e">
        <f>#REF!</f>
        <v>#REF!</v>
      </c>
    </row>
    <row r="114" spans="1:10" hidden="1">
      <c r="A114" s="27"/>
      <c r="B114" s="27"/>
      <c r="C114" s="27"/>
      <c r="D114" s="27"/>
      <c r="E114" s="27"/>
      <c r="F114" s="78">
        <v>900</v>
      </c>
      <c r="G114" s="83" t="e">
        <f>G115+G116+G117</f>
        <v>#REF!</v>
      </c>
      <c r="H114" s="38" t="e">
        <f>H115+H116+H117</f>
        <v>#REF!</v>
      </c>
      <c r="I114" s="38" t="e">
        <f>I115+I116+I117</f>
        <v>#REF!</v>
      </c>
      <c r="J114" s="29"/>
    </row>
    <row r="115" spans="1:10" hidden="1">
      <c r="A115" s="27"/>
      <c r="B115" s="27"/>
      <c r="C115" s="27"/>
      <c r="D115" s="27"/>
      <c r="E115" s="27"/>
      <c r="F115" s="27">
        <v>901</v>
      </c>
      <c r="G115" s="41" t="e">
        <f>#REF!</f>
        <v>#REF!</v>
      </c>
      <c r="H115" s="35" t="e">
        <f>#REF!</f>
        <v>#REF!</v>
      </c>
      <c r="I115" s="20" t="e">
        <f>#REF!</f>
        <v>#REF!</v>
      </c>
    </row>
    <row r="116" spans="1:10" hidden="1">
      <c r="A116" s="27"/>
      <c r="B116" s="27"/>
      <c r="C116" s="27"/>
      <c r="D116" s="27"/>
      <c r="E116" s="27"/>
      <c r="F116" s="27">
        <v>902</v>
      </c>
      <c r="G116" s="29" t="e">
        <f>#REF!</f>
        <v>#REF!</v>
      </c>
      <c r="H116" s="20" t="e">
        <f>#REF!</f>
        <v>#REF!</v>
      </c>
      <c r="I116" s="20" t="e">
        <f>#REF!</f>
        <v>#REF!</v>
      </c>
    </row>
    <row r="117" spans="1:10" hidden="1">
      <c r="A117" s="27"/>
      <c r="B117" s="27"/>
      <c r="C117" s="27"/>
      <c r="D117" s="27"/>
      <c r="E117" s="27"/>
      <c r="F117" s="27">
        <v>909</v>
      </c>
      <c r="G117" s="29" t="e">
        <f>G74+#REF!</f>
        <v>#REF!</v>
      </c>
      <c r="H117" s="20" t="e">
        <f>#REF!+H74</f>
        <v>#REF!</v>
      </c>
      <c r="I117" s="20" t="e">
        <f>#REF!+I74</f>
        <v>#REF!</v>
      </c>
    </row>
    <row r="118" spans="1:10" hidden="1">
      <c r="A118" s="27"/>
      <c r="B118" s="27"/>
      <c r="C118" s="27"/>
      <c r="D118" s="27"/>
      <c r="E118" s="27"/>
      <c r="F118" s="78">
        <v>1000</v>
      </c>
      <c r="G118" s="83" t="e">
        <f>G119+G120+G121+G122+G123</f>
        <v>#REF!</v>
      </c>
      <c r="H118" s="38" t="e">
        <f>H119+H120+H121+H122+H123</f>
        <v>#REF!</v>
      </c>
      <c r="I118" s="38" t="e">
        <f>I119+I121+I120+I122+I123</f>
        <v>#REF!</v>
      </c>
      <c r="J118" s="29"/>
    </row>
    <row r="119" spans="1:10" hidden="1">
      <c r="A119" s="27"/>
      <c r="B119" s="27"/>
      <c r="C119" s="27"/>
      <c r="D119" s="27"/>
      <c r="E119" s="27"/>
      <c r="F119" s="27">
        <v>1001</v>
      </c>
      <c r="G119" s="29" t="e">
        <f>#REF!</f>
        <v>#REF!</v>
      </c>
      <c r="H119" s="20" t="e">
        <f>#REF!</f>
        <v>#REF!</v>
      </c>
      <c r="I119" s="20" t="e">
        <f>#REF!</f>
        <v>#REF!</v>
      </c>
    </row>
    <row r="120" spans="1:10" hidden="1">
      <c r="A120" s="27"/>
      <c r="B120" s="27"/>
      <c r="C120" s="27"/>
      <c r="D120" s="27"/>
      <c r="E120" s="27"/>
      <c r="F120" s="27">
        <v>1002</v>
      </c>
      <c r="G120" s="29" t="e">
        <f>#REF!+#REF!</f>
        <v>#REF!</v>
      </c>
      <c r="H120" s="20" t="e">
        <f>#REF!+#REF!</f>
        <v>#REF!</v>
      </c>
      <c r="I120" s="20" t="e">
        <f>#REF!+#REF!</f>
        <v>#REF!</v>
      </c>
    </row>
    <row r="121" spans="1:10" hidden="1">
      <c r="A121" s="27"/>
      <c r="B121" s="27"/>
      <c r="C121" s="27"/>
      <c r="D121" s="27"/>
      <c r="E121" s="27"/>
      <c r="F121" s="27">
        <v>1003</v>
      </c>
      <c r="G121" s="29" t="e">
        <f>G76+#REF!+#REF!</f>
        <v>#REF!</v>
      </c>
      <c r="H121" s="20" t="e">
        <f>H76+#REF!+#REF!</f>
        <v>#REF!</v>
      </c>
      <c r="I121" s="20" t="e">
        <f>I76+#REF!+#REF!</f>
        <v>#REF!</v>
      </c>
    </row>
    <row r="122" spans="1:10" hidden="1">
      <c r="A122" s="27"/>
      <c r="B122" s="27"/>
      <c r="C122" s="27"/>
      <c r="D122" s="27"/>
      <c r="E122" s="27"/>
      <c r="F122" s="27">
        <v>1006</v>
      </c>
      <c r="G122" s="29" t="e">
        <f>#REF!</f>
        <v>#REF!</v>
      </c>
      <c r="H122" s="20" t="e">
        <f>#REF!</f>
        <v>#REF!</v>
      </c>
      <c r="I122" s="20" t="e">
        <f>#REF!</f>
        <v>#REF!</v>
      </c>
    </row>
    <row r="123" spans="1:10" hidden="1">
      <c r="A123" s="27"/>
      <c r="B123" s="27"/>
      <c r="C123" s="27"/>
      <c r="D123" s="27"/>
      <c r="E123" s="27"/>
      <c r="F123" s="27">
        <v>1004</v>
      </c>
      <c r="G123" s="29" t="e">
        <f>#REF!+#REF!</f>
        <v>#REF!</v>
      </c>
      <c r="H123" s="20" t="e">
        <f>#REF!+#REF!</f>
        <v>#REF!</v>
      </c>
      <c r="I123" s="20" t="e">
        <f>#REF!+#REF!</f>
        <v>#REF!</v>
      </c>
    </row>
    <row r="124" spans="1:10" hidden="1">
      <c r="A124" s="27"/>
      <c r="B124" s="27"/>
      <c r="C124" s="27"/>
      <c r="D124" s="27"/>
      <c r="E124" s="27"/>
      <c r="F124" s="78">
        <v>1100</v>
      </c>
      <c r="G124" s="80" t="e">
        <f>G125</f>
        <v>#REF!</v>
      </c>
      <c r="H124" s="37" t="e">
        <f>H125</f>
        <v>#REF!</v>
      </c>
      <c r="I124" s="37" t="e">
        <f>I125</f>
        <v>#REF!</v>
      </c>
    </row>
    <row r="125" spans="1:10" hidden="1">
      <c r="A125" s="27"/>
      <c r="B125" s="27"/>
      <c r="C125" s="27"/>
      <c r="D125" s="27"/>
      <c r="E125" s="27"/>
      <c r="F125" s="27">
        <v>1105</v>
      </c>
      <c r="G125" s="51" t="e">
        <f>#REF!</f>
        <v>#REF!</v>
      </c>
      <c r="H125" s="33" t="e">
        <f>#REF!</f>
        <v>#REF!</v>
      </c>
      <c r="I125" s="33" t="e">
        <f>#REF!</f>
        <v>#REF!</v>
      </c>
    </row>
    <row r="126" spans="1:10" hidden="1">
      <c r="A126" s="27"/>
      <c r="B126" s="27"/>
      <c r="C126" s="27"/>
      <c r="D126" s="27"/>
      <c r="E126" s="27"/>
      <c r="F126" s="27">
        <v>1300</v>
      </c>
      <c r="G126" s="51" t="e">
        <f>#REF!</f>
        <v>#REF!</v>
      </c>
      <c r="H126" s="39" t="e">
        <f>#REF!</f>
        <v>#REF!</v>
      </c>
      <c r="I126" s="39" t="e">
        <f>#REF!</f>
        <v>#REF!</v>
      </c>
    </row>
    <row r="127" spans="1:10" hidden="1">
      <c r="A127" s="27"/>
      <c r="B127" s="27"/>
      <c r="C127" s="27"/>
      <c r="D127" s="27"/>
      <c r="E127" s="27"/>
      <c r="F127" s="78">
        <v>1400</v>
      </c>
      <c r="G127" s="80" t="e">
        <f>G128+G129</f>
        <v>#REF!</v>
      </c>
      <c r="H127" s="37" t="e">
        <f>H128+H129</f>
        <v>#REF!</v>
      </c>
      <c r="I127" s="38" t="e">
        <f>I128+I129</f>
        <v>#REF!</v>
      </c>
    </row>
    <row r="128" spans="1:10" hidden="1">
      <c r="A128" s="27"/>
      <c r="B128" s="27"/>
      <c r="C128" s="27"/>
      <c r="D128" s="27"/>
      <c r="E128" s="27"/>
      <c r="F128" s="27">
        <v>1401</v>
      </c>
      <c r="G128" s="51" t="e">
        <f>#REF!</f>
        <v>#REF!</v>
      </c>
      <c r="H128" s="33" t="e">
        <f>#REF!</f>
        <v>#REF!</v>
      </c>
      <c r="I128" s="20" t="e">
        <f>#REF!</f>
        <v>#REF!</v>
      </c>
    </row>
    <row r="129" spans="1:9" hidden="1">
      <c r="A129" s="27"/>
      <c r="B129" s="27"/>
      <c r="C129" s="27"/>
      <c r="D129" s="27"/>
      <c r="E129" s="27"/>
      <c r="F129" s="27">
        <v>1403</v>
      </c>
      <c r="G129" s="51" t="e">
        <f>#REF!</f>
        <v>#REF!</v>
      </c>
      <c r="H129" s="35" t="e">
        <f>#REF!</f>
        <v>#REF!</v>
      </c>
      <c r="I129" s="20" t="e">
        <f>#REF!</f>
        <v>#REF!</v>
      </c>
    </row>
    <row r="130" spans="1:9" hidden="1">
      <c r="A130" s="27"/>
      <c r="B130" s="27"/>
      <c r="C130" s="27"/>
      <c r="D130" s="27"/>
      <c r="E130" s="27"/>
      <c r="F130" s="27"/>
      <c r="G130" s="27"/>
    </row>
    <row r="131" spans="1:9" hidden="1">
      <c r="A131" s="27"/>
      <c r="B131" s="27"/>
      <c r="C131" s="27"/>
      <c r="D131" s="27"/>
      <c r="E131" s="27"/>
      <c r="F131" s="27"/>
      <c r="G131" s="83" t="e">
        <f>G85+G92+G94+G97+G101+G106+G111+G114+G118+G124+G126+G127</f>
        <v>#REF!</v>
      </c>
      <c r="H131" s="48" t="e">
        <f>H85+H92+H97+H101+H106+H111+H114+H124+H127+H118+H126+H94</f>
        <v>#REF!</v>
      </c>
      <c r="I131" s="48" t="e">
        <f>I85+I92+I94+I97+I101+I106+I111+I114+I118+I124+I126+I127</f>
        <v>#REF!</v>
      </c>
    </row>
    <row r="132" spans="1:9" ht="3.75" customHeight="1">
      <c r="A132" s="27"/>
      <c r="B132" s="27"/>
      <c r="C132" s="27"/>
      <c r="D132" s="27"/>
      <c r="E132" s="27"/>
      <c r="F132" s="27"/>
      <c r="G132" s="27"/>
    </row>
    <row r="133" spans="1:9">
      <c r="A133" s="27"/>
      <c r="B133" s="27"/>
      <c r="C133" s="27"/>
      <c r="D133" s="27"/>
      <c r="E133" s="27"/>
      <c r="F133" s="27"/>
      <c r="G133" s="27"/>
    </row>
    <row r="134" spans="1:9">
      <c r="A134" s="27"/>
      <c r="B134" s="27"/>
      <c r="C134" s="27"/>
      <c r="D134" s="27"/>
      <c r="E134" s="27"/>
      <c r="F134" s="27"/>
      <c r="G134" s="27"/>
    </row>
  </sheetData>
  <mergeCells count="8">
    <mergeCell ref="H10:I10"/>
    <mergeCell ref="H12:I12"/>
    <mergeCell ref="A15:B15"/>
    <mergeCell ref="B16:F16"/>
    <mergeCell ref="I16:I17"/>
    <mergeCell ref="A16:A17"/>
    <mergeCell ref="A13:I13"/>
    <mergeCell ref="A14:I14"/>
  </mergeCells>
  <phoneticPr fontId="17" type="noConversion"/>
  <pageMargins left="0.98425196850393704" right="0.39370078740157483" top="0.39370078740157483" bottom="0.39370078740157483" header="0.19685039370078741" footer="0.19685039370078741"/>
  <pageSetup paperSize="9" scale="76" fitToHeight="0" orientation="portrait" r:id="rId1"/>
  <headerFooter scaleWithDoc="0">
    <oddHeader xml:space="preserve">&amp;CСтр. №&amp;P из № &amp;N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Loner-XP</cp:lastModifiedBy>
  <cp:lastPrinted>2012-11-13T06:10:22Z</cp:lastPrinted>
  <dcterms:created xsi:type="dcterms:W3CDTF">1996-10-08T23:32:33Z</dcterms:created>
  <dcterms:modified xsi:type="dcterms:W3CDTF">2012-11-29T08:37:33Z</dcterms:modified>
</cp:coreProperties>
</file>